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gdavies2\Downloads\"/>
    </mc:Choice>
  </mc:AlternateContent>
  <xr:revisionPtr revIDLastSave="0" documentId="8_{4559F75E-DA3C-480D-8CC5-DE1642634E9D}" xr6:coauthVersionLast="47" xr6:coauthVersionMax="47" xr10:uidLastSave="{00000000-0000-0000-0000-000000000000}"/>
  <bookViews>
    <workbookView xWindow="-120" yWindow="-120" windowWidth="25840" windowHeight="15533" xr2:uid="{D3E61F16-E387-4A92-986F-427015669CF2}"/>
  </bookViews>
  <sheets>
    <sheet name="Guidance &amp; Glossary" sheetId="21" r:id="rId1"/>
    <sheet name="Income Statement" sheetId="22" r:id="rId2"/>
    <sheet name="Balance Sheet" sheetId="23" r:id="rId3"/>
    <sheet name="Prudential - PI-EMI-MLR Crypto" sheetId="32" r:id="rId4"/>
    <sheet name="Prudential - FSMA Crypto" sheetId="30" r:id="rId5"/>
    <sheet name="Version" sheetId="8" state="veryHidden" r:id="rId6"/>
    <sheet name="Options" sheetId="12" state="veryHidden" r:id="rId7"/>
  </sheets>
  <externalReferences>
    <externalReference r:id="rId8"/>
    <externalReference r:id="rId9"/>
  </externalReferences>
  <definedNames>
    <definedName name="___FSA001" localSheetId="3">#REF!</definedName>
    <definedName name="___FSA001">#REF!</definedName>
    <definedName name="___FSA003" localSheetId="3">#REF!</definedName>
    <definedName name="___FSA003">#REF!</definedName>
    <definedName name="__FSA001" localSheetId="3">#REF!</definedName>
    <definedName name="__FSA001">#REF!</definedName>
    <definedName name="__FSA002">#REF!</definedName>
    <definedName name="__FSA007">[1]FSA002!$A$1</definedName>
    <definedName name="__FSA014">#REF!</definedName>
    <definedName name="__FSA015">#REF!</definedName>
    <definedName name="__FSA016">#REF!</definedName>
    <definedName name="__FSA027">#REF!</definedName>
    <definedName name="__FSA028">#REF!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COMPANY">'[2]Drop Down List'!$H$1</definedName>
    <definedName name="FSA007a">[1]FSA004!$A$1</definedName>
    <definedName name="MONTH">'[2]Drop Down List'!$H$2</definedName>
    <definedName name="_xlnm.Print_Area" localSheetId="2">'Balance Sheet'!$A$1:$O$57</definedName>
    <definedName name="_xlnm.Print_Area" localSheetId="1">'Income Statement'!$A$1:$O$24</definedName>
    <definedName name="_xlnm.Print_Area" localSheetId="4">'Prudential - FSMA Crypto'!$A$1:$M$100</definedName>
    <definedName name="_xlnm.Print_Area" localSheetId="3">'Prudential - PI-EMI-MLR Crypto'!$A$1:$F$42</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YEAR">'[2]Drop Down List'!$H$3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30" l="1"/>
  <c r="B2" i="32" l="1"/>
  <c r="J59" i="30" l="1"/>
  <c r="I59" i="30"/>
  <c r="H59" i="30"/>
  <c r="C21" i="32" l="1"/>
  <c r="C18" i="32"/>
  <c r="B4" i="32"/>
  <c r="G24" i="32"/>
  <c r="I81" i="30" l="1"/>
  <c r="H81" i="30"/>
  <c r="G81" i="30"/>
  <c r="J81" i="30"/>
  <c r="J74" i="30" l="1"/>
  <c r="I74" i="30"/>
  <c r="H74" i="30"/>
  <c r="G74" i="30"/>
  <c r="G6" i="32" l="1"/>
  <c r="B3" i="32"/>
  <c r="C106" i="30"/>
  <c r="C103" i="30"/>
  <c r="C100" i="30"/>
  <c r="J83" i="30"/>
  <c r="J89" i="30" s="1"/>
  <c r="I83" i="30"/>
  <c r="I89" i="30" s="1"/>
  <c r="H83" i="30"/>
  <c r="H89" i="30" s="1"/>
  <c r="G83" i="30"/>
  <c r="G89" i="30" s="1"/>
  <c r="J64" i="30"/>
  <c r="J72" i="30" s="1"/>
  <c r="I64" i="30"/>
  <c r="I72" i="30" s="1"/>
  <c r="H64" i="30"/>
  <c r="H72" i="30" s="1"/>
  <c r="G64" i="30"/>
  <c r="G72" i="30" s="1"/>
  <c r="J25" i="30"/>
  <c r="I25" i="30"/>
  <c r="H25" i="30"/>
  <c r="G25" i="30"/>
  <c r="D7" i="30"/>
  <c r="G5" i="30"/>
  <c r="B3" i="30" s="1"/>
  <c r="K2" i="30"/>
  <c r="A2" i="30"/>
  <c r="H71" i="30" l="1"/>
  <c r="H66" i="30"/>
  <c r="H73" i="30" s="1"/>
  <c r="H70" i="30"/>
  <c r="I71" i="30"/>
  <c r="I66" i="30"/>
  <c r="I73" i="30" s="1"/>
  <c r="I70" i="30"/>
  <c r="J70" i="30"/>
  <c r="J71" i="30"/>
  <c r="J66" i="30"/>
  <c r="J73" i="30" s="1"/>
  <c r="G71" i="30"/>
  <c r="G66" i="30"/>
  <c r="G73" i="30" s="1"/>
  <c r="G70" i="30"/>
  <c r="L51" i="23" l="1"/>
  <c r="K51" i="23"/>
  <c r="J51" i="23"/>
  <c r="I51" i="23"/>
  <c r="H51" i="23"/>
  <c r="G51" i="23"/>
  <c r="L38" i="23"/>
  <c r="K38" i="23"/>
  <c r="J38" i="23"/>
  <c r="I38" i="23"/>
  <c r="H38" i="23"/>
  <c r="G38" i="23"/>
  <c r="L29" i="23"/>
  <c r="K29" i="23"/>
  <c r="J29" i="23"/>
  <c r="I29" i="23"/>
  <c r="I31" i="23" s="1"/>
  <c r="H29" i="23"/>
  <c r="G29" i="23"/>
  <c r="L21" i="23"/>
  <c r="L31" i="23" s="1"/>
  <c r="K21" i="23"/>
  <c r="K31" i="23" s="1"/>
  <c r="J21" i="23"/>
  <c r="I21" i="23"/>
  <c r="H21" i="23"/>
  <c r="G21" i="23"/>
  <c r="L13" i="23"/>
  <c r="K13" i="23"/>
  <c r="J13" i="23"/>
  <c r="I13" i="23"/>
  <c r="H13" i="23"/>
  <c r="G13" i="23"/>
  <c r="I8" i="23"/>
  <c r="D8" i="23" s="1"/>
  <c r="G5" i="23"/>
  <c r="B3" i="23" s="1"/>
  <c r="M2" i="23"/>
  <c r="B2" i="23"/>
  <c r="A2" i="23"/>
  <c r="L13" i="22"/>
  <c r="L16" i="22" s="1"/>
  <c r="L20" i="22" s="1"/>
  <c r="L23" i="22" s="1"/>
  <c r="K13" i="22"/>
  <c r="K16" i="22" s="1"/>
  <c r="K20" i="22" s="1"/>
  <c r="K23" i="22" s="1"/>
  <c r="J13" i="22"/>
  <c r="J16" i="22" s="1"/>
  <c r="J20" i="22" s="1"/>
  <c r="J23" i="22" s="1"/>
  <c r="I13" i="22"/>
  <c r="I16" i="22" s="1"/>
  <c r="I20" i="22" s="1"/>
  <c r="I23" i="22" s="1"/>
  <c r="H13" i="22"/>
  <c r="H16" i="22" s="1"/>
  <c r="H20" i="22" s="1"/>
  <c r="H23" i="22" s="1"/>
  <c r="G13" i="22"/>
  <c r="G16" i="22" s="1"/>
  <c r="G20" i="22" s="1"/>
  <c r="G23" i="22" s="1"/>
  <c r="J8" i="22"/>
  <c r="H8" i="22"/>
  <c r="G8" i="22" s="1"/>
  <c r="G8" i="23" s="1"/>
  <c r="C8" i="22"/>
  <c r="C7" i="22"/>
  <c r="B3" i="22"/>
  <c r="O2" i="22"/>
  <c r="M2" i="22"/>
  <c r="B2" i="22"/>
  <c r="A2" i="22"/>
  <c r="J40" i="23" l="1"/>
  <c r="I40" i="23"/>
  <c r="I54" i="23" s="1"/>
  <c r="J54" i="23"/>
  <c r="K40" i="23"/>
  <c r="K54" i="23" s="1"/>
  <c r="G40" i="23"/>
  <c r="O2" i="23"/>
  <c r="M2" i="30"/>
  <c r="H31" i="23"/>
  <c r="J31" i="23"/>
  <c r="L40" i="23"/>
  <c r="L54" i="23" s="1"/>
  <c r="J8" i="23"/>
  <c r="H8" i="30"/>
  <c r="D8" i="30" s="1"/>
  <c r="G54" i="23"/>
  <c r="H40" i="23"/>
  <c r="H54" i="23" s="1"/>
  <c r="K8" i="22"/>
  <c r="G31" i="23"/>
  <c r="H8" i="23"/>
  <c r="I8" i="30" l="1"/>
  <c r="K8" i="23"/>
  <c r="L8" i="22"/>
  <c r="J8" i="30" l="1"/>
  <c r="L8"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7" authorId="0" shapeId="0" xr:uid="{36705908-8378-4008-AD6E-1D0638A62891}">
      <text>
        <r>
          <rPr>
            <sz val="8"/>
            <color indexed="81"/>
            <rFont val="Verdana"/>
            <family val="2"/>
          </rPr>
          <t xml:space="preserve">To allow comparability with annual historical and forecasted figures, please make sure you </t>
        </r>
        <r>
          <rPr>
            <b/>
            <sz val="8"/>
            <color indexed="81"/>
            <rFont val="Verdana"/>
            <family val="2"/>
          </rPr>
          <t>provide annual figures under "Current financial year"</t>
        </r>
        <r>
          <rPr>
            <sz val="8"/>
            <color indexed="81"/>
            <rFont val="Verdana"/>
            <family val="2"/>
          </rPr>
          <t xml:space="preserve">. This practically means that, depending on your firm's year-end and the timing you submit these figures, you may have some months of actual and some months of forecast data for this current period. </t>
        </r>
        <r>
          <rPr>
            <b/>
            <sz val="8"/>
            <color indexed="81"/>
            <rFont val="Verdana"/>
            <family val="2"/>
          </rPr>
          <t>Please submit your latest management accounts to evidence your year-to-date position</t>
        </r>
        <r>
          <rPr>
            <sz val="8"/>
            <color indexed="81"/>
            <rFont val="Verdana"/>
            <family val="2"/>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7" authorId="0" shapeId="0" xr:uid="{68843FE1-0CF5-416C-9A54-9DE6771E9EDC}">
      <text>
        <r>
          <rPr>
            <sz val="8"/>
            <color indexed="81"/>
            <rFont val="Verdana"/>
            <family val="2"/>
          </rPr>
          <t xml:space="preserve">To allow comparability with annual historical and forecasted figures, please make sure you </t>
        </r>
        <r>
          <rPr>
            <b/>
            <sz val="8"/>
            <color indexed="81"/>
            <rFont val="Verdana"/>
            <family val="2"/>
          </rPr>
          <t>provide annual figures under "Current financial year"</t>
        </r>
        <r>
          <rPr>
            <sz val="8"/>
            <color indexed="81"/>
            <rFont val="Verdana"/>
            <family val="2"/>
          </rPr>
          <t xml:space="preserve">. This practically means that, depending on your firm's year-end and the timing you submit these figures, you may have some months of actual and some months of forecast data for this current period. </t>
        </r>
        <r>
          <rPr>
            <b/>
            <sz val="8"/>
            <color indexed="81"/>
            <rFont val="Verdana"/>
            <family val="2"/>
          </rPr>
          <t>Please submit your latest management accounts to evidence your year-to-date position</t>
        </r>
        <r>
          <rPr>
            <sz val="8"/>
            <color indexed="81"/>
            <rFont val="Verdana"/>
            <family val="2"/>
          </rPr>
          <t>.</t>
        </r>
      </text>
    </comment>
  </commentList>
</comments>
</file>

<file path=xl/sharedStrings.xml><?xml version="1.0" encoding="utf-8"?>
<sst xmlns="http://schemas.openxmlformats.org/spreadsheetml/2006/main" count="458" uniqueCount="347">
  <si>
    <t>Financial Data Template for Payments, E-Money and Cryptoasset Firms</t>
  </si>
  <si>
    <t>v1.1</t>
  </si>
  <si>
    <t>Please note that this template does NOT replace the financial questions in any other forms you need to submit as part of your application. Please refer to the pages specific to your business model, ensuring you complete and submit the relevant forms.</t>
  </si>
  <si>
    <t>Guidance</t>
  </si>
  <si>
    <r>
      <t xml:space="preserve">This guide explains how to complete the Financial Data Template. The template comprises a Balance Sheet, an Income Statement, and sections covering prudential information. When submitting the template to the FCA, </t>
    </r>
    <r>
      <rPr>
        <b/>
        <sz val="11"/>
        <color theme="1"/>
        <rFont val="Verdana"/>
        <family val="2"/>
      </rPr>
      <t>please provide your latest year-to-date management accounts, together with other relevant supporting evidence or documents</t>
    </r>
    <r>
      <rPr>
        <sz val="11"/>
        <color theme="1"/>
        <rFont val="Verdana"/>
        <family val="2"/>
      </rPr>
      <t xml:space="preserve"> (e.g. cash flow statement, bank statements, etc.).</t>
    </r>
  </si>
  <si>
    <t>This guide uses terms as defined in the Companies Act of 1985 and 2006, or based on the firm's accounting framework (usually UK GAAP or IFRS). The descriptions in this guide are meant to repeat, summarise, or clarify these official definitions without changing their full meaning.</t>
  </si>
  <si>
    <r>
      <t xml:space="preserve">1. Please enter your accounting year-end date in the "Current financial year" field in the Income Statement (cell I8) and any corresponding notes for the current period in the "Comments" section (cell N8). </t>
    </r>
    <r>
      <rPr>
        <b/>
        <sz val="11"/>
        <color theme="1"/>
        <rFont val="Verdana"/>
        <family val="2"/>
      </rPr>
      <t>This must be entered first before completing the template</t>
    </r>
    <r>
      <rPr>
        <sz val="11"/>
        <color theme="1"/>
        <rFont val="Verdana"/>
        <family val="2"/>
      </rPr>
      <t>.
Note: year-end dates in the Balance Sheet and the other periods are auto-filled based on your input in the "Current financial year" field in the Income Statement. If appropriate, you may type in the year-end dates for other periods in the Income Statement, in the format 'DD/MM/YYYY'.</t>
    </r>
  </si>
  <si>
    <t>2. In both the Income Statement and Balance Sheet, please input the forecast budget calculation for the first three financial years in columns J to L. Where available, please provide financials for the previous three years (inclusive of the current year) in columns G to I. In column N, input key assumptions, drivers for material movements, and explanations if the historical amounts cannot be directly reconciled to the accounts on Companies House.</t>
  </si>
  <si>
    <t>3. For all financial data entered in columns G to L, please ensure you adhere to the conditions below:</t>
  </si>
  <si>
    <t xml:space="preserve">3.1. The data item should comply with the principles and requirements of the firm's accounting framework, which will generally be UK GAAP (including relevant provisions of the Companies Acts 1985 and 2006 as appropriate) or IFRS. </t>
  </si>
  <si>
    <t xml:space="preserve">3.2. The data item should be unconsolidated. </t>
  </si>
  <si>
    <t>3.3. The data item should be rounded to whole numbers and in single units.</t>
  </si>
  <si>
    <t>3.4. The data item should be left blank where the item does not apply to the firm.</t>
  </si>
  <si>
    <t>3.5. The data item should be in GBP.</t>
  </si>
  <si>
    <t>3.6. The data item should be for the whole financial year. Where the current financial year is not complete, the data item should incorporate a forecast to complete the dataset for the whole financial year. Applicant firms must submit their latest management accounts evidencing their current financial position.</t>
  </si>
  <si>
    <t>3.7. The data item for expenses in the Income Statement and liabilities in the Balance Sheet should be in positive numbers, except where this is not relevant.</t>
  </si>
  <si>
    <t>3.8. For a sole trader, only the assets and liabilities of the business should be included. It should not include the personal assets and liabilities of the owner.</t>
  </si>
  <si>
    <t xml:space="preserve">3.9. The data item should be in agreement with the underlying accounting records. </t>
  </si>
  <si>
    <t xml:space="preserve">3.10. Accounting policies should be consistent with those adopted in the statutory Annual Accounts and should be consistently applied. </t>
  </si>
  <si>
    <t xml:space="preserve">3.11. Information required should be prepared in accordance with generally accepted accounting standards. </t>
  </si>
  <si>
    <t xml:space="preserve">3.12. The data item should not give a misleading impression of the firm. A data item is likely to give a misleading impression if a firm wrongly omits or includes a material item or presents a material item in the wrong way. </t>
  </si>
  <si>
    <t>3.13. The requirement that any figures be audited does not apply to small companies exempted from audit under the Companies Act 2006.</t>
  </si>
  <si>
    <t>4. Please ensure the template does not contain error messages and that the Balance Sheet is balanced before submission to the FCA.</t>
  </si>
  <si>
    <r>
      <t xml:space="preserve">5. </t>
    </r>
    <r>
      <rPr>
        <b/>
        <sz val="11"/>
        <color theme="1"/>
        <rFont val="Verdana"/>
        <family val="2"/>
      </rPr>
      <t>If you WILL NOT conduct FSMA-regulated cryptoasset activities</t>
    </r>
    <r>
      <rPr>
        <sz val="11"/>
        <color theme="1"/>
        <rFont val="Verdana"/>
        <family val="2"/>
      </rPr>
      <t>, please answer the four questions in the 'Prudential - PI-EMI-MLR Crypto' page by selecting either "Yes" or "No" in the drop-down lists, ensuring to adhere to the below:</t>
    </r>
  </si>
  <si>
    <t>5.1. Where a question has been answered as "Yes", please answer the corresponding sub-questions where relevant. Note that sub-questions that are not relevant to your firm will be automatically greyed out.</t>
  </si>
  <si>
    <t>5.2. If your firm is subject to multiple prudential regimes, please select the regime with the highest requirement in question 1a (this is the overarching regime).</t>
  </si>
  <si>
    <t>5.3. For more information on the prudential/liquidity requirements that apply to your firm, please consult the relevant part of the FCA Handbook.</t>
  </si>
  <si>
    <r>
      <t xml:space="preserve">6. </t>
    </r>
    <r>
      <rPr>
        <b/>
        <sz val="11"/>
        <color theme="1"/>
        <rFont val="Verdana"/>
        <family val="2"/>
      </rPr>
      <t>If you WILL conduct FSMA-regulated cryptoasset activities</t>
    </r>
    <r>
      <rPr>
        <sz val="11"/>
        <color theme="1"/>
        <rFont val="Verdana"/>
        <family val="2"/>
      </rPr>
      <t>, please complete the 'Prudential - FSMA Crypto' page, adhering to the completion notes in the page (column M).</t>
    </r>
  </si>
  <si>
    <t>Glossary</t>
  </si>
  <si>
    <t>Income Statement</t>
  </si>
  <si>
    <t>Description</t>
  </si>
  <si>
    <t>Data Element</t>
  </si>
  <si>
    <t>Income derived from regulated financial services</t>
  </si>
  <si>
    <r>
      <rPr>
        <sz val="11"/>
        <rFont val="Verdana"/>
        <family val="2"/>
      </rPr>
      <t xml:space="preserve">Income earned from regulated activities as defined in the </t>
    </r>
    <r>
      <rPr>
        <u/>
        <sz val="11"/>
        <color theme="10"/>
        <rFont val="Verdana"/>
        <family val="2"/>
      </rPr>
      <t>FCA's Perimeter Report</t>
    </r>
    <r>
      <rPr>
        <sz val="11"/>
        <rFont val="Verdana"/>
        <family val="2"/>
      </rPr>
      <t>.</t>
    </r>
  </si>
  <si>
    <t>Income derived from unregulated financial services</t>
  </si>
  <si>
    <t>Income earned from financial services activities that are not regulated.</t>
  </si>
  <si>
    <t>Other income</t>
  </si>
  <si>
    <t>You should record here any income that has derived from the business in the financial year, which has not come from regulated or unregulated financial services.</t>
  </si>
  <si>
    <t>Total operating expense</t>
  </si>
  <si>
    <t>This is the total operating expenses that arise in the course of undertaking the firm’s activities.</t>
  </si>
  <si>
    <t>Interest expense</t>
  </si>
  <si>
    <t>This is the total of interest payable on borrowings of the firm and interest payable on client bank accounts.</t>
  </si>
  <si>
    <t>Other non-operating expense</t>
  </si>
  <si>
    <t xml:space="preserve">Other expenses that do not directly relate to the firm's primary operations. Include here any exceptional items which are separately disclosed in your accounts by virtue of their size or incidence to enable a full understanding of the firm's financial performance. </t>
  </si>
  <si>
    <t>Taxation</t>
  </si>
  <si>
    <t>This comprises current tax charge (income) and deferred tax charge (income). Include any adjustments recognised in the period for current tax of prior periods. It may also include the amount of deferred tax charge (income) relating to the origination and reversal of temporary differences.</t>
  </si>
  <si>
    <t>Data Validation</t>
  </si>
  <si>
    <t>Please do not amend the formulas in the spreadsheets.</t>
  </si>
  <si>
    <t>[4] = [1] + [2] + [3]</t>
  </si>
  <si>
    <t>[14] = [5] + [6] + [7] + [8] + [9] +[10] + [11] + [12] + [13]</t>
  </si>
  <si>
    <t>[14D] = [14A] + [14B] - [14C]</t>
  </si>
  <si>
    <t>[14D] = [4] + [14]</t>
  </si>
  <si>
    <t xml:space="preserve">[19B] = [15] + [16] + [17] + [18] + [19A] </t>
  </si>
  <si>
    <t>[19C] = [4] + [14] - [19B]</t>
  </si>
  <si>
    <t>[25] = [23] - [24]</t>
  </si>
  <si>
    <t>[27] = [25] - [26]</t>
  </si>
  <si>
    <t>[28]: if [23] ≠ 0, then 0, else [4] + [14] - [19B] - [21]</t>
  </si>
  <si>
    <t>[31] = [28] + [29] + [30]</t>
  </si>
  <si>
    <t>Balance Sheet</t>
  </si>
  <si>
    <t>Intangible assets</t>
  </si>
  <si>
    <t>Intangible assets include goodwill, capitalised development costs, patents, licences, exchange seats (such as seats on LIFFE), trademarks and similar rights. Exchange seats held for investment purposes may be treated as a fixed asset investment.</t>
  </si>
  <si>
    <t>Tangible assets</t>
  </si>
  <si>
    <t>Includes property, real estate, plant and equipment beneficially owned by the firm.</t>
  </si>
  <si>
    <t>Investments</t>
  </si>
  <si>
    <t>Financial assets held by the firm for earning income or for capital appreciation. Investments can include shares, bonds, real estate, or other types of financial assets.</t>
  </si>
  <si>
    <t>Debtors</t>
  </si>
  <si>
    <t>Amounts due from counterparties should be reflected at gross amounts less any provisions for bad and doubtful debts. Netting is only permitted to the extent that there is express agreement with the counterparty that balances may be settled on a net basis.</t>
  </si>
  <si>
    <t>Related party receivables</t>
  </si>
  <si>
    <t>Debts owed by one of the other group entities to the company for goods or services that have been provided but not yet been fully paid for.</t>
  </si>
  <si>
    <t>Other current assets</t>
  </si>
  <si>
    <t>Any current asset not defined in the other data elements.</t>
  </si>
  <si>
    <t>Cash and cash equivalents</t>
  </si>
  <si>
    <t>Cash balances and bank balances or invoices payable to your business in the next 3 months; anything which is so liquid it is as good as cash.</t>
  </si>
  <si>
    <t>Creditors</t>
  </si>
  <si>
    <t>Amount due to entities or individuals. Creditors can include suppliers, or any other parties that have provided goods or services to the company on credit.</t>
  </si>
  <si>
    <t>Related party payable</t>
  </si>
  <si>
    <t>Amounts due to entities or individuals, who are related to company.</t>
  </si>
  <si>
    <t>Loan payable</t>
  </si>
  <si>
    <t>These are loans and overdrafts that are due to be repaid within one year.</t>
  </si>
  <si>
    <t>Other current liabilities</t>
  </si>
  <si>
    <t>Any current liability not defined in the other data elements.</t>
  </si>
  <si>
    <t xml:space="preserve">These are loans and overdraft facilities that are due for repayment more than one year from the respective financial year end date. </t>
  </si>
  <si>
    <t>Other payables</t>
  </si>
  <si>
    <t>This is usually money that a company owes, which is repayable after more than one year.
This is a debt that is ranked behind other loans that are payable by your business first in terms of order of priority.</t>
  </si>
  <si>
    <t>Subordinated debt</t>
  </si>
  <si>
    <t>This is a loan where the lender's rights to repayment are ranked below other creditors and is due for repayment after more than one year.</t>
  </si>
  <si>
    <t>Capital instruments</t>
  </si>
  <si>
    <t>These are common shares of a company, representing ownership interest. Holders of ordinary shares usually have voting rights and are entitled to dividends, but they are paid after preference shareholders.</t>
  </si>
  <si>
    <t>Share premium accounts</t>
  </si>
  <si>
    <t>This is an account on the company’s balance sheet that represents the amount received by a company when it issues shares above their nominal value. It's a reserve that can be used for specific purposes as defined by company law and is a component of shareholders' equity.</t>
  </si>
  <si>
    <t>Retained earnings</t>
  </si>
  <si>
    <t>This figure should include audited figures where applicable. The requirement that this figure be audited does not apply to small companies exempted from audit under the Companies Act 2006.</t>
  </si>
  <si>
    <t>Accumulated other comprehensive income</t>
  </si>
  <si>
    <t>This figure represents the cumulative total of unrealised gains and losses from certain items not recognised on the income statement.</t>
  </si>
  <si>
    <t>Other reserves</t>
  </si>
  <si>
    <t>This typically refers to any reserves on the company’s balance sheet not classified under more specific reserve categories. These can include capital redemption reserves, and reserves created from profits, used for a variety of purposes like future investments, loss absorption, or dividend payments.</t>
  </si>
  <si>
    <t>Profit / (loss) current year</t>
  </si>
  <si>
    <t>Incorporated firms should ensure that for both prior year brought forward and current year profit and loss, amounts representing externally audited balances and unverified trading and non-trading book balances are identified and disclosed separately. Interim profits may only be included in a firm's initial capital where they have been verified by an external auditor. The requirement that this figure be audited does not apply to small companies exempted from audit under the Companies Act 2006.</t>
  </si>
  <si>
    <t>[13] = [5] + [6] + [7] + [8] + [9] +[10] + [11] + [12]</t>
  </si>
  <si>
    <t>[55] = [14] + [15] + [16] + [17] + [18] + [19]</t>
  </si>
  <si>
    <t>[21]: [13] – [55]</t>
  </si>
  <si>
    <t>[27] = [22] + [23] + [24] + [26]</t>
  </si>
  <si>
    <t>[28] = [4] + [13] - [55] - [27]</t>
  </si>
  <si>
    <t>[34]: If [29] = 0, then 0, else [32] + [33]</t>
  </si>
  <si>
    <t>[42]: If [29] = 0, then 0, else [29] + [30] + [31] + [34] + [35] + [36] + [37] + [38] + [39] + [40] + [41]</t>
  </si>
  <si>
    <t>[42]: If [29] = 0, then 0, else [28]</t>
  </si>
  <si>
    <t>[44]: If [29] &gt; 0, then 0</t>
  </si>
  <si>
    <t xml:space="preserve">[49]: If [44] &gt; 0, then [44] + [45] + [46] + [47] + [48], else 0 </t>
  </si>
  <si>
    <t xml:space="preserve">[49]: If [44] &gt; 0, then [28], else 0 </t>
  </si>
  <si>
    <t>[51]: If [29] + [44] &gt; 0, then 0</t>
  </si>
  <si>
    <t xml:space="preserve">[53]: If [51] &gt; 0, then [51] + [52], else 0 </t>
  </si>
  <si>
    <t xml:space="preserve">[53]: If [51] &gt; 0, then [28], else 0 </t>
  </si>
  <si>
    <t>currency</t>
  </si>
  <si>
    <t>q_number</t>
  </si>
  <si>
    <t>q_text1</t>
  </si>
  <si>
    <t>q_text2</t>
  </si>
  <si>
    <t>q_text3</t>
  </si>
  <si>
    <t>q_text4</t>
  </si>
  <si>
    <t>fy-2</t>
  </si>
  <si>
    <t>fy-1</t>
  </si>
  <si>
    <t>fy</t>
  </si>
  <si>
    <t>fy+1</t>
  </si>
  <si>
    <t>fy+2</t>
  </si>
  <si>
    <t>fy+3</t>
  </si>
  <si>
    <t>version</t>
  </si>
  <si>
    <t>comments</t>
  </si>
  <si>
    <t>units</t>
  </si>
  <si>
    <t>Currency Units: Single</t>
  </si>
  <si>
    <t>Please select currency if NOT in British Pound Sterling (GBP):</t>
  </si>
  <si>
    <t>Historical actuals (previous financial year -2)</t>
  </si>
  <si>
    <t>Historical actuals (previous financial year -1)</t>
  </si>
  <si>
    <t xml:space="preserve">Current financial year </t>
  </si>
  <si>
    <t>Forecast year 1</t>
  </si>
  <si>
    <t>Forecast year 2</t>
  </si>
  <si>
    <t>Forecast year 3</t>
  </si>
  <si>
    <t>Comments
(Key assumptions, drivers for material movements, explanations if the historical amounts cannot be directly reconciled to the accounts on Companies House)</t>
  </si>
  <si>
    <t>[Please input year end date here (DD/MM/YYYY)]</t>
  </si>
  <si>
    <t>[Please state what periods in the 'Current financial year' are forecasted and what are actuals here]</t>
  </si>
  <si>
    <t>Total income during reporting period</t>
  </si>
  <si>
    <t>Operating profit / loss of firm in the reporting period</t>
  </si>
  <si>
    <t>Profit or (loss) before taxation</t>
  </si>
  <si>
    <t xml:space="preserve">Profit or (loss) after taxation </t>
  </si>
  <si>
    <t>Please select currency in Income Statement if applicable</t>
  </si>
  <si>
    <t>Fixed Assets</t>
  </si>
  <si>
    <t xml:space="preserve">Total fixed assets </t>
  </si>
  <si>
    <t>Current Assets</t>
  </si>
  <si>
    <r>
      <t>Total current assets</t>
    </r>
    <r>
      <rPr>
        <sz val="11"/>
        <rFont val="Times New Roman"/>
        <family val="1"/>
      </rPr>
      <t/>
    </r>
  </si>
  <si>
    <t>Current Liabilities</t>
  </si>
  <si>
    <t>Total current liabilities</t>
  </si>
  <si>
    <t xml:space="preserve">Net current assets (liabilities) </t>
  </si>
  <si>
    <t>Long Term Liabilities</t>
  </si>
  <si>
    <t>Total long term liabilities</t>
  </si>
  <si>
    <t>Total assets less total liabilities</t>
  </si>
  <si>
    <t xml:space="preserve">Capital </t>
  </si>
  <si>
    <t xml:space="preserve">Total capital </t>
  </si>
  <si>
    <t>Balance Sheet Data Validation</t>
  </si>
  <si>
    <t>response_no</t>
  </si>
  <si>
    <t>response</t>
  </si>
  <si>
    <t>Please only complete this page if you WILL NOT conduct FSMA-regulated cryptoasset activities</t>
  </si>
  <si>
    <t>Please select the currency units (single or thousands):</t>
  </si>
  <si>
    <t>Single</t>
  </si>
  <si>
    <t>Is your firm subject to a prudential regime?</t>
  </si>
  <si>
    <t>Yes/No</t>
  </si>
  <si>
    <t>1a</t>
  </si>
  <si>
    <t>If you answered "Yes" in question 1, please specify the prudential regime, your capital requirements and capital resources</t>
  </si>
  <si>
    <t>Prudential regime (please select from list):</t>
  </si>
  <si>
    <t>Please Select</t>
  </si>
  <si>
    <t>If you selected "Other", please provide details below:</t>
  </si>
  <si>
    <t>Please select the currency if NOT in British Pound Sterling (GBP):</t>
  </si>
  <si>
    <t>1b</t>
  </si>
  <si>
    <t>Have you reconciled your capital requirement and capital resources figures to confirm you are meeting your capital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</si>
  <si>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Are there any significant related parties agreements that we should be aware of?</t>
  </si>
  <si>
    <t>2a</t>
  </si>
  <si>
    <t>If you answered "Yes" in question 3, please explain further:</t>
  </si>
  <si>
    <t>Are there any off-balance sheet items we should be aware of?</t>
  </si>
  <si>
    <t>3a</t>
  </si>
  <si>
    <t>If you answered "Yes" in question 4, please explain further:</t>
  </si>
  <si>
    <t>Are the firm's annual report and accounts prepared on a going concern basis?</t>
  </si>
  <si>
    <t>Prudential Information for Cryptoasset Firms Applying for Authorisation under FSMA</t>
  </si>
  <si>
    <t>Please only complete this page if you WILL conduct FSMA-regulated cryptoasset activities</t>
  </si>
  <si>
    <t>At Authorisation</t>
  </si>
  <si>
    <t>Comments
(Breakdowns, reconciliation with financial statement items, key assumptions, drivers for material movements.)</t>
  </si>
  <si>
    <t>Completion notes</t>
  </si>
  <si>
    <t>[Please input expected authorisation date here (DD/MM/YYYY)]</t>
  </si>
  <si>
    <r>
      <t xml:space="preserve">Please enter your expected authorisation date under the 'At Authorisation' column. </t>
    </r>
    <r>
      <rPr>
        <b/>
        <sz val="10"/>
        <color rgb="FF000000"/>
        <rFont val="Verdana"/>
        <family val="2"/>
      </rPr>
      <t>This and the year-end date in the Income Statement must be entered first before completing this sheet</t>
    </r>
    <r>
      <rPr>
        <sz val="10"/>
        <color rgb="FF000000"/>
        <rFont val="Verdana"/>
        <family val="2"/>
      </rPr>
      <t>, ensuring to use the format 'DD/MM/YYYY'.</t>
    </r>
  </si>
  <si>
    <t>Own Funds Requirement</t>
  </si>
  <si>
    <t>Own Funds Held</t>
  </si>
  <si>
    <t>CET1 instruments</t>
  </si>
  <si>
    <t>Refer to COREPRU 3.3.3R to COREPRU 3.3.18R. Firms applying for permission to classify an issuance of capital instruments as CET1 capital should also fill in the COREPRU 3.3.3R application form.</t>
  </si>
  <si>
    <t>Share premium accounts related to CET1 instruments</t>
  </si>
  <si>
    <t>Refer to COREPRU 3.3.2R.</t>
  </si>
  <si>
    <t>Interim or provisional year-end profits</t>
  </si>
  <si>
    <t>Refer to COREPRU 3.3.2R and COREPRU 3.3.19R to COREPRU 3.3.20G.</t>
  </si>
  <si>
    <t>Less</t>
  </si>
  <si>
    <t>Losses for the current financial year</t>
  </si>
  <si>
    <t>Refer to COREPRU 3.3.22R.</t>
  </si>
  <si>
    <t>Refer to COREPRU 3.3.23R.</t>
  </si>
  <si>
    <t>Other CET1 deductions and prudential filters</t>
  </si>
  <si>
    <t>Refer to COREPRU 3.3.2R and COREPRU 3.3.24R to COREPRU 3.3.43R.</t>
  </si>
  <si>
    <t>AT1 own fund held (net of deductions)</t>
  </si>
  <si>
    <t>Refer to COREPRU 3.4.</t>
  </si>
  <si>
    <t>T2 own funds held (net of deductions)</t>
  </si>
  <si>
    <t>Refer to COREPRU 3.5.</t>
  </si>
  <si>
    <t>Total own funds under MIFIDPRU and COREPRU</t>
  </si>
  <si>
    <t>Items classified as capital resources to meet capital requirements in other prudential regimes</t>
  </si>
  <si>
    <t>Refer to COREPRU 4.1.3G. Please ensure that there is no "re-use" of capital resources to meet capital requirement in another prudential regime.</t>
  </si>
  <si>
    <t xml:space="preserve">Permanent Minimum Requirement (PMR) </t>
  </si>
  <si>
    <t xml:space="preserve">Permanent minimum requirement (PMR) </t>
  </si>
  <si>
    <t>Refer to COREPRU 4.2.1R. Please input the highest PMR applicable to your firm, taking into account both current permissions (where applicable) and permission you are applying for in this application.</t>
  </si>
  <si>
    <t>*If PMR &gt; £150k, please attach your Overall Risk Assessment or Internal Capital Adequacy and Risk Assessment (ICARA) as appropriate.</t>
  </si>
  <si>
    <t xml:space="preserve">Fixed Overheads Requirement (FOR) </t>
  </si>
  <si>
    <t>Total annual relevant expenditure</t>
  </si>
  <si>
    <t>Refer to COREPRU 4.3.</t>
  </si>
  <si>
    <t xml:space="preserve">K-factors Requirement (KFR) </t>
  </si>
  <si>
    <t>K-factors for CRYPTOPRU activities</t>
  </si>
  <si>
    <t>K-factor for stablecoins in issuance (K-SII)</t>
  </si>
  <si>
    <t>Refer to CRYPTOPRU 4.4, 4.11, and 4.12. Provide supporting information in a separate Excel where appropriate.</t>
  </si>
  <si>
    <t>K-factor for regulated cryptoassets safeguarded (K-RCS)</t>
  </si>
  <si>
    <t>Refer to CRYPTOPRU 4.5, 4.11, and 4.12. Provide supporting information in a separate Excel where appropriate.</t>
  </si>
  <si>
    <t>K-factor for client cryptoassets staked (K-CCS)</t>
  </si>
  <si>
    <t>Refer to CRYPTOPRU 4.6, 4.11, and 4.12. Provide supporting information in a separate Excel where appropriate.</t>
  </si>
  <si>
    <t>K-factor for client cryptoasset orders (K-CCO)</t>
  </si>
  <si>
    <t>Refer to CRYPTOPRU 4.7, 4.11, and 4.12. Provide supporting information in a separate Excel where appropriate.</t>
  </si>
  <si>
    <t>K-factor for cryptoasset trading flow (K-CTF)</t>
  </si>
  <si>
    <t>Refer to CRYPTOPRU 4.8, 4.11, and 4.12. Provide supporting information in a separate Excel where appropriate.</t>
  </si>
  <si>
    <t>K-factor for net cryptoasset position (K-NCP)</t>
  </si>
  <si>
    <t>Refer to CRYPTOPRU 4.9. Provide supporting information in a separate Excel where appropriate.</t>
  </si>
  <si>
    <t>K-factor for cryptoasset counterparty default (K-CCD)</t>
  </si>
  <si>
    <t>Refer to CRYPTOPRU 4.10. Provide supporting information in a separate Excel where appropriate.</t>
  </si>
  <si>
    <t>K-factor for concentration risk (K-CON)</t>
  </si>
  <si>
    <t>Refer to CRYPTOPRU 5. Provide supporting information in a separate Excel where appropriate.</t>
  </si>
  <si>
    <t>K-factors for MIFIDPRU activities</t>
  </si>
  <si>
    <t xml:space="preserve">K-factor for assets under management (K-AUM) </t>
  </si>
  <si>
    <t>Applicable to non-SNI MIFIDPRU investment firm only. Refer to MIFIDPRU 4.7. Provide supporting information in a separate Excel where appropriate.</t>
  </si>
  <si>
    <t>K-factor for client money held (K-CMH)</t>
  </si>
  <si>
    <t>Applicable to non-SNI MIFIDPRU investment firm only. Refer to MIFIDPRU 4.8. Provide supporting information in a separate Excel where appropriate.</t>
  </si>
  <si>
    <t xml:space="preserve">K-factor for assets safeguarded and administered (K-ASA) </t>
  </si>
  <si>
    <t>Applicable to non-SNI MIFIDPRU investment firm only. Refer to MIFIDPRU 4.9. Provide supporting information in a separate Excel where appropriate.</t>
  </si>
  <si>
    <t>K-factor for client orders handled (K-COH)</t>
  </si>
  <si>
    <t>Applicable to non-SNI MIFIDPRU investment firm only. Refer to MIFIDPRU 4.10. Provide supporting information in a separate Excel where appropriate.</t>
  </si>
  <si>
    <t xml:space="preserve">K-factor for net position risk (K-NPR) </t>
  </si>
  <si>
    <t>Applicable to non-SNI MIFIDPRU investment firm only. Refer to MIFIDPRU 4.12. Provide supporting information in a separate Excel where appropriate.</t>
  </si>
  <si>
    <t xml:space="preserve">K-factor for clearing member guarantee (K-CMG) </t>
  </si>
  <si>
    <t>Applicable to non-SNI MIFIDPRU investment firm only. Refer to MIFIDPRU 4.13. Provide supporting information in a separate Excel where appropriate.</t>
  </si>
  <si>
    <t>K-factor for trading counterparty default risk (K-TCD)</t>
  </si>
  <si>
    <t>Applicable to non-SNI MIFIDPRU investment firm only. Refer to MIFIDPRU 4.14. Provide supporting information in a separate Excel where appropriate.</t>
  </si>
  <si>
    <t>K-factor for daily trading flow (K-DTF)</t>
  </si>
  <si>
    <t>Applicable to non-SNI MIFIDPRU investment firm only. Refer to MIFIDPRU 4.15. Provide supporting information in a separate Excel where appropriate.</t>
  </si>
  <si>
    <t xml:space="preserve">K-factor for concentration risk (K-CON) </t>
  </si>
  <si>
    <t>Applicable to non-SNI MIFIDPRU investment firm only. Refer to MIFIDPRU 4.16. Provide supporting information in a separate Excel where appropriate.</t>
  </si>
  <si>
    <t>ç</t>
  </si>
  <si>
    <t>If you are a non-SNI MiFID firm, please enter K-factor requirements by expanding the rows (click "+" icon)</t>
  </si>
  <si>
    <t xml:space="preserve">Total K-factor requirement (KFR) </t>
  </si>
  <si>
    <t>Refer to COREPRU 4.4.</t>
  </si>
  <si>
    <t>Own Funds Threshold Requirement</t>
  </si>
  <si>
    <t>Own funds requirement (OFR)</t>
  </si>
  <si>
    <t>Refer to COREPRU 4.1.2R. Highest value among PMR, FOR and KFR.</t>
  </si>
  <si>
    <t>Own funds threshold requirement</t>
  </si>
  <si>
    <t>Refer to COREPRU 7 and CRYPTOPRU 7 or MIFIDPRU 7 as appropriate. Determine through firm's Overall Risk Assessment or Internal Capital Adequacy and Risk Assessment (ICARA) process.</t>
  </si>
  <si>
    <t>Capital requirement under MIFIDPRU, COREPRU and CRYPTOPRU</t>
  </si>
  <si>
    <t>Total capital requirement under regimes other than MIFIDPRU, COREPRU and CRYPTOPRU</t>
  </si>
  <si>
    <t>Check CET1 equal to or greater than 56% of OFR</t>
  </si>
  <si>
    <t>Refer to COREPRU 3.2.4R(1).</t>
  </si>
  <si>
    <t>Check CET1+AT1 equal to or greater than 75% of OFR</t>
  </si>
  <si>
    <t>Refer to COREPRU 3.2.4R(2).</t>
  </si>
  <si>
    <t>Check own funds equal to or greater than 100% of OFR</t>
  </si>
  <si>
    <t>Refer to COREPRU 3.2.4R(3).</t>
  </si>
  <si>
    <t>Check total capital resources equal to or greater than total capital requirement under MIFIDPRU, COREPRU and CRYPTOPRU</t>
  </si>
  <si>
    <t>Refer to COREPRU 4.1.1R.</t>
  </si>
  <si>
    <t>Check total capital resources equal to or greater than total capital requirement under other regimes</t>
  </si>
  <si>
    <t>Please confirm your firm can meet all capital requirements without "re-use" of capital resources.</t>
  </si>
  <si>
    <t>Refer to COREPRU 4.1.3G.</t>
  </si>
  <si>
    <t>Liquidity</t>
  </si>
  <si>
    <t>Basic Liquid Assets Requirement (BLAR)</t>
  </si>
  <si>
    <t>One third of FOR</t>
  </si>
  <si>
    <t>Refer to COREPRU 6.2.1R(1). Specify amount denominated in different currencies if you intend to meet your BLAR in its corresponding currencies.</t>
  </si>
  <si>
    <t>1.6% of guarantees to clients</t>
  </si>
  <si>
    <t>Refer to COREPRU 6.2.1R(2). Specify amount denominated in different currencies if you intend to meet your BLAR in its corresponding currencies.</t>
  </si>
  <si>
    <t>BLAR</t>
  </si>
  <si>
    <t>Refer to COREPRU 6.2.1R. Specify amount denominated in different currencies if you intend to meet your BLAR in its corresponding currencies.</t>
  </si>
  <si>
    <t>Core Liquid Assets Held</t>
  </si>
  <si>
    <t>Total core liquid assets</t>
  </si>
  <si>
    <t>Refer to COREPRU 6.3. Specify amount denominated in different currencies where appropriate.</t>
  </si>
  <si>
    <t>Check total core liquid assets equal to or greater than BLAR</t>
  </si>
  <si>
    <t>Refer to COREPRU 6.2.1R.</t>
  </si>
  <si>
    <t>Are you or are you applying to be a stablecoin issuer?</t>
  </si>
  <si>
    <t>Refer to CRYPTOPRU 6.1.4R to CRYPTOPRU 6.1.13G.</t>
  </si>
  <si>
    <t>*If "Yes", please attach an Excel workbook showing the calculation of Issuer Liquid Assets Requirement (ILAR) and how your firm can meet the ILAR at authorisation and over the 3-year forecast period.</t>
  </si>
  <si>
    <t>Please confirm the proportion of non-GBP core liquid assets used to meet BLAR is not more than their respective proportion in BLAR</t>
  </si>
  <si>
    <t>Refer to COREPRU 6.3.3R(2).</t>
  </si>
  <si>
    <t>Please confirm your core liquid assets reported above do not include any client assets or any encumbered assets.</t>
  </si>
  <si>
    <t>Refer to COREPRU 6.3.5R.</t>
  </si>
  <si>
    <t>Qualitative Questions</t>
  </si>
  <si>
    <t>Provide details where applicable.</t>
  </si>
  <si>
    <t>Provide details if the firm's annual report and accounts are not prepared on a going concern basis.</t>
  </si>
  <si>
    <t>Version History</t>
  </si>
  <si>
    <t>Version</t>
  </si>
  <si>
    <t>Publication Date</t>
  </si>
  <si>
    <t>Changes</t>
  </si>
  <si>
    <t>1. First draft of template.</t>
  </si>
  <si>
    <t>1. Adjusted Guidance &amp; Glossary page to clarify periods that have to be completed.
2. Adjusted validation text to state 'Current year field' needs to be completed first before completing the template.
3. Added validation to comments section for Income fields.</t>
  </si>
  <si>
    <t>1. Removed split of income regarding e-money issuance and payment services. Only keep 'regulated', 'unregulated', and 'other' income.</t>
  </si>
  <si>
    <t>1. Added fields in Income Statement and Balance Sheet tabs to aid data transformation.</t>
  </si>
  <si>
    <t>1. Added breakdown of capital section.
2. Added glossary for additional items in capital section.</t>
  </si>
  <si>
    <t>1.0.1</t>
  </si>
  <si>
    <t>N/A</t>
  </si>
  <si>
    <t>1. Renamed title in Guidance &amp; Glossary tab for clarity.
2. Added additional text in first paragraph in the Guidance &amp; Glossary tab.
3. Added point 5.3 in the Guidance &amp; Glossary tab.
4. Adjusted formula in Balance Sheet to account for rounding differences. The tolerance is 1/-1.
5. Enhanced conditional formatting validation for clarity.</t>
  </si>
  <si>
    <t>1. Added Prudential - FSMA Crypto tab and renamed Prudential tab for other firms
2. Added additional text under points 5 and 6 in the Guidance &amp; Glossary tab to account for the FSMA regime</t>
  </si>
  <si>
    <t>Suggestions:</t>
  </si>
  <si>
    <t>Include a drop-down menu for firm type (disregard this if there are too many firm types) - fields in the forms can be more dynamic to accommodate relevant firm type</t>
  </si>
  <si>
    <t>As an option, drop-down could only include 'incorporated', 'partnership', 'LLP', and 'sole trader'</t>
  </si>
  <si>
    <t>Prudential Regime</t>
  </si>
  <si>
    <t>FCA Handbook Section</t>
  </si>
  <si>
    <t>FCA Handbook Description</t>
  </si>
  <si>
    <t>CMCOB</t>
  </si>
  <si>
    <t>Business Standards</t>
  </si>
  <si>
    <t>Claims Management</t>
  </si>
  <si>
    <t>CONC</t>
  </si>
  <si>
    <t>Specialist Sourcebooks</t>
  </si>
  <si>
    <t>Consumer Credit</t>
  </si>
  <si>
    <t>FPCOB</t>
  </si>
  <si>
    <t>Funeral Plan</t>
  </si>
  <si>
    <t>IPRU-INV 3</t>
  </si>
  <si>
    <t>Prudential Standards</t>
  </si>
  <si>
    <t>Investment Businesses</t>
  </si>
  <si>
    <t>IPRU-INV 5</t>
  </si>
  <si>
    <t>IPRU-INV 11</t>
  </si>
  <si>
    <t>IPRU-INV 12</t>
  </si>
  <si>
    <t>IPRU-INV 13</t>
  </si>
  <si>
    <t>MIFIDPRU</t>
  </si>
  <si>
    <t>MiFID Investment Firms</t>
  </si>
  <si>
    <t>MIPRU</t>
  </si>
  <si>
    <t>Mortgage and Home Finance Firms, and Insurance Intermediaries</t>
  </si>
  <si>
    <t>EMR</t>
  </si>
  <si>
    <t>PSR</t>
  </si>
  <si>
    <t>MLR</t>
  </si>
  <si>
    <t>Other</t>
  </si>
  <si>
    <t>Currency</t>
  </si>
  <si>
    <t>GBP</t>
  </si>
  <si>
    <t>EUR</t>
  </si>
  <si>
    <t>USD</t>
  </si>
  <si>
    <t>CAD</t>
  </si>
  <si>
    <t>SEK</t>
  </si>
  <si>
    <t>CHF</t>
  </si>
  <si>
    <t>JPY</t>
  </si>
  <si>
    <t>Currency Unit</t>
  </si>
  <si>
    <t>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</si>
</sst>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_-;\-* #,##0_-;_-* &quot;-&quot;??_-;_-@_-"/>
    <numFmt numFmtId="165" formatCode="0.0"/>
    <numFmt numFmtId="166" formatCode="dd/mm/yyyy;@"/>
  </numFmts>
  <fonts count="5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0"/>
      <name val="Verdana"/>
      <family val="2"/>
    </font>
    <font>
      <sz val="10"/>
      <color theme="0"/>
      <name val="Verdana"/>
      <family val="2"/>
    </font>
    <font>
      <sz val="10"/>
      <name val="Times New Roman"/>
      <family val="1"/>
    </font>
    <font>
      <sz val="10"/>
      <name val="Arial"/>
      <family val="2"/>
    </font>
    <font>
      <sz val="11"/>
      <name val="Times New Roman"/>
      <family val="1"/>
    </font>
    <font>
      <sz val="10"/>
      <name val="Verdana"/>
      <family val="2"/>
    </font>
    <font>
      <b/>
      <sz val="14"/>
      <name val="Verdana"/>
      <family val="2"/>
    </font>
    <font>
      <b/>
      <sz val="10"/>
      <name val="Verdana"/>
      <family val="2"/>
    </font>
    <font>
      <u/>
      <sz val="10"/>
      <name val="Verdana"/>
      <family val="2"/>
    </font>
    <font>
      <i/>
      <sz val="10"/>
      <name val="Verdana"/>
      <family val="2"/>
    </font>
    <font>
      <b/>
      <sz val="11"/>
      <color theme="0"/>
      <name val="Verdana"/>
      <family val="2"/>
    </font>
    <font>
      <b/>
      <u/>
      <sz val="10"/>
      <color theme="0"/>
      <name val="Verdana"/>
      <family val="2"/>
    </font>
    <font>
      <b/>
      <sz val="9"/>
      <color theme="0"/>
      <name val="Verdana"/>
      <family val="2"/>
    </font>
    <font>
      <b/>
      <sz val="8"/>
      <name val="Verdana"/>
      <family val="2"/>
    </font>
    <font>
      <b/>
      <sz val="11"/>
      <color rgb="FFA50021"/>
      <name val="Verdana"/>
      <family val="2"/>
    </font>
    <font>
      <b/>
      <sz val="10"/>
      <color rgb="FFFF0000"/>
      <name val="Verdana"/>
      <family val="2"/>
    </font>
    <font>
      <i/>
      <sz val="10"/>
      <color theme="0"/>
      <name val="Verdana"/>
      <family val="2"/>
    </font>
    <font>
      <b/>
      <sz val="14"/>
      <color rgb="FFFF0000"/>
      <name val="Verdana"/>
      <family val="2"/>
    </font>
    <font>
      <sz val="11"/>
      <color theme="1"/>
      <name val="Verdana"/>
      <family val="2"/>
    </font>
    <font>
      <b/>
      <sz val="11"/>
      <color theme="1"/>
      <name val="Verdana"/>
      <family val="2"/>
    </font>
    <font>
      <u/>
      <sz val="11"/>
      <color theme="10"/>
      <name val="Calibri"/>
      <family val="2"/>
      <scheme val="minor"/>
    </font>
    <font>
      <u/>
      <sz val="11"/>
      <color theme="10"/>
      <name val="Verdana"/>
      <family val="2"/>
    </font>
    <font>
      <b/>
      <i/>
      <sz val="11"/>
      <color theme="1"/>
      <name val="Verdana"/>
      <family val="2"/>
    </font>
    <font>
      <b/>
      <sz val="8"/>
      <color theme="0"/>
      <name val="Verdana"/>
      <family val="2"/>
    </font>
    <font>
      <b/>
      <sz val="10"/>
      <color rgb="FF00B050"/>
      <name val="Verdana"/>
      <family val="2"/>
    </font>
    <font>
      <b/>
      <sz val="11"/>
      <color rgb="FFFF0000"/>
      <name val="Verdana"/>
      <family val="2"/>
    </font>
    <font>
      <b/>
      <sz val="14"/>
      <color theme="1"/>
      <name val="Verdana"/>
      <family val="2"/>
    </font>
    <font>
      <b/>
      <sz val="8"/>
      <color indexed="81"/>
      <name val="Verdana"/>
      <family val="2"/>
    </font>
    <font>
      <sz val="8"/>
      <color indexed="81"/>
      <name val="Verdana"/>
      <family val="2"/>
    </font>
    <font>
      <b/>
      <sz val="14"/>
      <color rgb="FF660033"/>
      <name val="Verdana"/>
      <family val="2"/>
    </font>
    <font>
      <b/>
      <sz val="18"/>
      <color rgb="FF660033"/>
      <name val="Verdana"/>
      <family val="2"/>
    </font>
    <font>
      <sz val="11"/>
      <color theme="1" tint="0.499984740745262"/>
      <name val="Verdana"/>
      <family val="2"/>
    </font>
    <font>
      <b/>
      <sz val="11"/>
      <color theme="1" tint="0.499984740745262"/>
      <name val="Verdana"/>
      <family val="2"/>
    </font>
    <font>
      <sz val="11"/>
      <name val="Verdana"/>
      <family val="2"/>
    </font>
    <font>
      <sz val="11"/>
      <color rgb="FF000000"/>
      <name val="Calibri"/>
      <family val="2"/>
    </font>
    <font>
      <b/>
      <sz val="11"/>
      <name val="Verdana"/>
      <family val="2"/>
    </font>
    <font>
      <sz val="11"/>
      <color rgb="FF000000"/>
      <name val="Verdana"/>
      <family val="2"/>
    </font>
    <font>
      <b/>
      <sz val="11"/>
      <color rgb="FFFF0000"/>
      <name val="Calibri"/>
      <family val="2"/>
      <scheme val="minor"/>
    </font>
    <font>
      <b/>
      <sz val="11"/>
      <color rgb="FF660033"/>
      <name val="Verdana"/>
      <family val="2"/>
    </font>
    <font>
      <sz val="11"/>
      <color theme="0"/>
      <name val="Calibri"/>
      <family val="2"/>
      <scheme val="minor"/>
    </font>
    <font>
      <sz val="10"/>
      <color rgb="FF000000"/>
      <name val="Verdana"/>
      <family val="2"/>
    </font>
    <font>
      <sz val="10"/>
      <color theme="2" tint="-0.499984740745262"/>
      <name val="Verdana"/>
      <family val="2"/>
    </font>
    <font>
      <sz val="11"/>
      <color rgb="FFFF0000"/>
      <name val="Verdana"/>
      <family val="2"/>
    </font>
    <font>
      <sz val="11"/>
      <color rgb="FFFF0000"/>
      <name val="Wingdings"/>
      <charset val="2"/>
    </font>
    <font>
      <b/>
      <sz val="10"/>
      <color rgb="FF000000"/>
      <name val="Verdana"/>
      <family val="2"/>
    </font>
    <font>
      <sz val="11"/>
      <color theme="1"/>
      <name val="Verdana"/>
    </font>
    <font>
      <b/>
      <sz val="10"/>
      <color rgb="FFFF0000"/>
      <name val="Verdana"/>
    </font>
  </fonts>
  <fills count="9">
    <fill>
      <patternFill patternType="none"/>
    </fill>
    <fill>
      <patternFill patternType="gray125"/>
    </fill>
    <fill>
      <patternFill patternType="solid">
        <fgColor indexed="9"/>
        <bgColor indexed="64"/>
      </patternFill>
    </fill>
    <fill>
      <patternFill patternType="solid">
        <fgColor rgb="FF660033"/>
        <bgColor indexed="64"/>
      </patternFill>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DDDE"/>
        <bgColor indexed="64"/>
      </patternFill>
    </fill>
    <fill>
      <patternFill patternType="solid">
        <fgColor rgb="FFAA0004"/>
        <bgColor indexed="64"/>
      </patternFill>
    </fill>
  </fills>
  <borders count="3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dotted">
        <color theme="1"/>
      </left>
      <right style="dotted">
        <color theme="1"/>
      </right>
      <top style="dotted">
        <color theme="1"/>
      </top>
      <bottom style="dotted">
        <color theme="1"/>
      </bottom>
      <diagonal/>
    </border>
    <border>
      <left style="dotted">
        <color theme="1"/>
      </left>
      <right style="dotted">
        <color theme="1"/>
      </right>
      <top style="dotted">
        <color theme="1"/>
      </top>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24994659260841701"/>
      </bottom>
      <diagonal/>
    </border>
    <border>
      <left style="thin">
        <color rgb="FFFF999B"/>
      </left>
      <right style="thin">
        <color rgb="FFFF999B"/>
      </right>
      <top style="thin">
        <color rgb="FFFF999B"/>
      </top>
      <bottom style="thin">
        <color rgb="FFFF999B"/>
      </bottom>
      <diagonal/>
    </border>
    <border>
      <left style="thin">
        <color rgb="FFFF999B"/>
      </left>
      <right/>
      <top style="thin">
        <color rgb="FFFF999B"/>
      </top>
      <bottom style="thin">
        <color rgb="FFFF999B"/>
      </bottom>
      <diagonal/>
    </border>
    <border>
      <left style="thin">
        <color rgb="FFFF999B"/>
      </left>
      <right style="thin">
        <color theme="5" tint="0.39997558519241921"/>
      </right>
      <top style="thin">
        <color rgb="FFFF999B"/>
      </top>
      <bottom style="thin">
        <color rgb="FFFF999B"/>
      </bottom>
      <diagonal/>
    </border>
    <border>
      <left style="thin">
        <color theme="0" tint="-0.34998626667073579"/>
      </left>
      <right style="thin">
        <color theme="0" tint="-0.34998626667073579"/>
      </right>
      <top style="thin">
        <color theme="0" tint="-0.34998626667073579"/>
      </top>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diagonal/>
    </border>
    <border>
      <left/>
      <right style="thin">
        <color rgb="FF00B050"/>
      </right>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s>
  <cellStyleXfs count="7">
    <xf numFmtId="0" fontId="0" fillId="0" borderId="0"/>
    <xf numFmtId="43" fontId="4" fillId="0" borderId="0" applyFont="0" applyFill="0" applyBorder="0" applyAlignment="0" applyProtection="0"/>
    <xf numFmtId="0" fontId="7" fillId="0" borderId="0"/>
    <xf numFmtId="0" fontId="8" fillId="0" borderId="0"/>
    <xf numFmtId="0" fontId="25"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223">
    <xf numFmtId="0" fontId="0" fillId="0" borderId="0" xfId="0"/>
    <xf numFmtId="0" fontId="10" fillId="2" borderId="0" xfId="3" applyFont="1" applyFill="1"/>
    <xf numFmtId="0" fontId="11" fillId="2" borderId="0" xfId="3" applyFont="1" applyFill="1"/>
    <xf numFmtId="0" fontId="12" fillId="2" borderId="0" xfId="3" applyFont="1" applyFill="1"/>
    <xf numFmtId="0" fontId="12" fillId="2" borderId="0" xfId="3" applyFont="1" applyFill="1" applyAlignment="1">
      <alignment horizontal="left"/>
    </xf>
    <xf numFmtId="0" fontId="13" fillId="2" borderId="0" xfId="3" applyFont="1" applyFill="1"/>
    <xf numFmtId="0" fontId="14" fillId="2" borderId="0" xfId="3" applyFont="1" applyFill="1" applyAlignment="1">
      <alignment horizontal="right"/>
    </xf>
    <xf numFmtId="0" fontId="15" fillId="3" borderId="0" xfId="3" applyFont="1" applyFill="1"/>
    <xf numFmtId="0" fontId="6" fillId="3" borderId="0" xfId="3" applyFont="1" applyFill="1"/>
    <xf numFmtId="0" fontId="5" fillId="3" borderId="0" xfId="3" applyFont="1" applyFill="1" applyAlignment="1">
      <alignment horizontal="left"/>
    </xf>
    <xf numFmtId="0" fontId="5" fillId="3" borderId="0" xfId="3" applyFont="1" applyFill="1"/>
    <xf numFmtId="0" fontId="16" fillId="3" borderId="0" xfId="3" applyFont="1" applyFill="1"/>
    <xf numFmtId="0" fontId="18" fillId="2" borderId="0" xfId="3" applyFont="1" applyFill="1"/>
    <xf numFmtId="0" fontId="19" fillId="2" borderId="0" xfId="3" applyFont="1" applyFill="1"/>
    <xf numFmtId="0" fontId="10" fillId="0" borderId="0" xfId="2" applyFont="1"/>
    <xf numFmtId="0" fontId="12" fillId="2" borderId="0" xfId="2" applyFont="1" applyFill="1"/>
    <xf numFmtId="0" fontId="10" fillId="2" borderId="0" xfId="2" applyFont="1" applyFill="1"/>
    <xf numFmtId="0" fontId="12" fillId="2" borderId="0" xfId="2" applyFont="1" applyFill="1" applyAlignment="1">
      <alignment horizontal="center"/>
    </xf>
    <xf numFmtId="0" fontId="10" fillId="2" borderId="0" xfId="2" applyFont="1" applyFill="1" applyAlignment="1">
      <alignment horizontal="left"/>
    </xf>
    <xf numFmtId="0" fontId="10" fillId="2" borderId="0" xfId="2" applyFont="1" applyFill="1" applyAlignment="1">
      <alignment horizontal="left" indent="2"/>
    </xf>
    <xf numFmtId="0" fontId="12" fillId="0" borderId="0" xfId="3" applyFont="1" applyAlignment="1">
      <alignment horizontal="left"/>
    </xf>
    <xf numFmtId="0" fontId="23" fillId="0" borderId="0" xfId="0" applyFont="1"/>
    <xf numFmtId="0" fontId="24" fillId="0" borderId="0" xfId="0" applyFont="1"/>
    <xf numFmtId="0" fontId="23" fillId="0" borderId="3" xfId="0" applyFont="1" applyBorder="1" applyAlignment="1">
      <alignment vertical="top" wrapText="1"/>
    </xf>
    <xf numFmtId="0" fontId="12" fillId="0" borderId="0" xfId="2" applyFont="1" applyAlignment="1">
      <alignment horizontal="left"/>
    </xf>
    <xf numFmtId="0" fontId="27" fillId="0" borderId="0" xfId="0" applyFont="1"/>
    <xf numFmtId="0" fontId="23" fillId="0" borderId="0" xfId="0" applyFont="1" applyAlignment="1">
      <alignment vertical="top"/>
    </xf>
    <xf numFmtId="0" fontId="26" fillId="0" borderId="0" xfId="4" quotePrefix="1" applyFont="1" applyAlignment="1">
      <alignment vertical="top" wrapText="1"/>
    </xf>
    <xf numFmtId="0" fontId="10" fillId="0" borderId="0" xfId="3" applyFont="1"/>
    <xf numFmtId="0" fontId="10" fillId="2" borderId="0" xfId="2" applyFont="1" applyFill="1" applyAlignment="1">
      <alignment vertical="top"/>
    </xf>
    <xf numFmtId="0" fontId="5" fillId="5" borderId="5" xfId="3" applyFont="1" applyFill="1" applyBorder="1"/>
    <xf numFmtId="0" fontId="6" fillId="5" borderId="6" xfId="3" applyFont="1" applyFill="1" applyBorder="1"/>
    <xf numFmtId="0" fontId="21" fillId="5" borderId="6" xfId="3" applyFont="1" applyFill="1" applyBorder="1" applyAlignment="1">
      <alignment horizontal="right"/>
    </xf>
    <xf numFmtId="0" fontId="10" fillId="2" borderId="8" xfId="3" applyFont="1" applyFill="1" applyBorder="1"/>
    <xf numFmtId="0" fontId="10" fillId="2" borderId="9" xfId="3" applyFont="1" applyFill="1" applyBorder="1"/>
    <xf numFmtId="0" fontId="14" fillId="2" borderId="9" xfId="3" applyFont="1" applyFill="1" applyBorder="1" applyAlignment="1">
      <alignment horizontal="right"/>
    </xf>
    <xf numFmtId="0" fontId="22" fillId="0" borderId="0" xfId="0" applyFont="1" applyAlignment="1">
      <alignment horizontal="center" vertical="center"/>
    </xf>
    <xf numFmtId="0" fontId="30" fillId="0" borderId="0" xfId="0" applyFont="1" applyAlignment="1">
      <alignment vertical="center"/>
    </xf>
    <xf numFmtId="0" fontId="23" fillId="0" borderId="0" xfId="0" applyFont="1" applyAlignment="1">
      <alignment vertical="center"/>
    </xf>
    <xf numFmtId="0" fontId="23" fillId="0" borderId="0" xfId="0" applyFont="1" applyAlignment="1">
      <alignment vertical="center" wrapText="1"/>
    </xf>
    <xf numFmtId="0" fontId="12" fillId="0" borderId="0" xfId="2" applyFont="1"/>
    <xf numFmtId="0" fontId="12" fillId="0" borderId="0" xfId="3" applyFont="1"/>
    <xf numFmtId="0" fontId="10" fillId="2" borderId="1" xfId="2" applyFont="1" applyFill="1" applyBorder="1" applyAlignment="1" applyProtection="1">
      <alignment horizontal="center" vertical="center"/>
      <protection locked="0"/>
    </xf>
    <xf numFmtId="0" fontId="23" fillId="0" borderId="0" xfId="0" applyFont="1" applyAlignment="1">
      <alignment horizontal="center" vertical="center"/>
    </xf>
    <xf numFmtId="165" fontId="23" fillId="0" borderId="0" xfId="0" applyNumberFormat="1" applyFont="1" applyAlignment="1">
      <alignment horizontal="center" vertical="center"/>
    </xf>
    <xf numFmtId="14" fontId="23" fillId="0" borderId="0" xfId="0" applyNumberFormat="1" applyFont="1" applyAlignment="1">
      <alignment horizontal="center" vertical="center"/>
    </xf>
    <xf numFmtId="0" fontId="24" fillId="0" borderId="0" xfId="0" applyFont="1" applyAlignment="1">
      <alignment vertical="center"/>
    </xf>
    <xf numFmtId="0" fontId="31" fillId="0" borderId="0" xfId="0" applyFont="1" applyAlignment="1">
      <alignment vertical="center"/>
    </xf>
    <xf numFmtId="0" fontId="24" fillId="0" borderId="0" xfId="0" applyFont="1" applyAlignment="1">
      <alignment horizontal="center" vertical="center" wrapText="1"/>
    </xf>
    <xf numFmtId="0" fontId="24" fillId="0" borderId="0" xfId="0" applyFont="1" applyAlignment="1">
      <alignment vertical="center" wrapText="1"/>
    </xf>
    <xf numFmtId="14" fontId="17" fillId="3" borderId="0" xfId="0" applyNumberFormat="1" applyFont="1" applyFill="1" applyAlignment="1">
      <alignment horizontal="center" vertical="center" wrapText="1"/>
    </xf>
    <xf numFmtId="14" fontId="28" fillId="3" borderId="0" xfId="0" applyNumberFormat="1" applyFont="1" applyFill="1" applyAlignment="1">
      <alignment horizontal="center" vertical="center" wrapText="1"/>
    </xf>
    <xf numFmtId="166" fontId="10" fillId="0" borderId="1" xfId="2" applyNumberFormat="1" applyFont="1" applyBorder="1" applyAlignment="1" applyProtection="1">
      <alignment horizontal="center" vertical="center" wrapText="1"/>
      <protection locked="0"/>
    </xf>
    <xf numFmtId="0" fontId="12" fillId="0" borderId="0" xfId="2" applyFont="1" applyAlignment="1">
      <alignment horizontal="center" vertical="center"/>
    </xf>
    <xf numFmtId="0" fontId="10" fillId="0" borderId="0" xfId="2" applyFont="1" applyAlignment="1">
      <alignment vertical="center"/>
    </xf>
    <xf numFmtId="164" fontId="12" fillId="0" borderId="0" xfId="1" applyNumberFormat="1" applyFont="1" applyFill="1" applyBorder="1" applyAlignment="1">
      <alignment vertical="center"/>
    </xf>
    <xf numFmtId="164" fontId="6" fillId="3" borderId="0" xfId="1" applyNumberFormat="1" applyFont="1" applyFill="1" applyAlignment="1">
      <alignment vertical="center"/>
    </xf>
    <xf numFmtId="0" fontId="6" fillId="3" borderId="0" xfId="3" applyFont="1" applyFill="1" applyAlignment="1">
      <alignment vertical="center"/>
    </xf>
    <xf numFmtId="0" fontId="10" fillId="2" borderId="0" xfId="3" applyFont="1" applyFill="1" applyAlignment="1">
      <alignment vertical="center"/>
    </xf>
    <xf numFmtId="0" fontId="12" fillId="2" borderId="0" xfId="3" applyFont="1" applyFill="1" applyAlignment="1">
      <alignment horizontal="center" vertical="center"/>
    </xf>
    <xf numFmtId="0" fontId="10" fillId="0" borderId="0" xfId="3" applyFont="1" applyAlignment="1">
      <alignment vertical="center"/>
    </xf>
    <xf numFmtId="164" fontId="10" fillId="0" borderId="0" xfId="1" applyNumberFormat="1" applyFont="1" applyFill="1" applyAlignment="1">
      <alignment vertical="center"/>
    </xf>
    <xf numFmtId="164" fontId="5" fillId="3" borderId="0" xfId="1" applyNumberFormat="1" applyFont="1" applyFill="1" applyAlignment="1">
      <alignment horizontal="center" vertical="center"/>
    </xf>
    <xf numFmtId="0" fontId="34" fillId="0" borderId="0" xfId="0" applyFont="1"/>
    <xf numFmtId="0" fontId="37" fillId="0" borderId="0" xfId="0" applyFont="1" applyAlignment="1">
      <alignment horizontal="left"/>
    </xf>
    <xf numFmtId="0" fontId="24" fillId="6" borderId="3" xfId="0" applyFont="1" applyFill="1" applyBorder="1" applyAlignment="1">
      <alignment vertical="center"/>
    </xf>
    <xf numFmtId="0" fontId="24" fillId="6" borderId="3" xfId="0" applyFont="1" applyFill="1" applyBorder="1" applyAlignment="1">
      <alignment horizontal="center" vertical="center"/>
    </xf>
    <xf numFmtId="0" fontId="23" fillId="7" borderId="0" xfId="0" applyFont="1" applyFill="1"/>
    <xf numFmtId="0" fontId="23" fillId="0" borderId="0" xfId="0" applyFont="1" applyAlignment="1">
      <alignment horizontal="left" vertical="center" indent="4"/>
    </xf>
    <xf numFmtId="0" fontId="37" fillId="0" borderId="0" xfId="0" applyFont="1"/>
    <xf numFmtId="0" fontId="36" fillId="0" borderId="0" xfId="0" applyFont="1"/>
    <xf numFmtId="0" fontId="10" fillId="2" borderId="1" xfId="2" applyFont="1" applyFill="1" applyBorder="1" applyAlignment="1">
      <alignment horizontal="center" vertical="center"/>
    </xf>
    <xf numFmtId="166" fontId="10" fillId="0" borderId="1" xfId="2" applyNumberFormat="1" applyFont="1" applyBorder="1" applyAlignment="1">
      <alignment horizontal="center" vertical="center" wrapText="1"/>
    </xf>
    <xf numFmtId="0" fontId="20" fillId="2" borderId="0" xfId="2" applyFont="1" applyFill="1" applyAlignment="1">
      <alignment horizontal="left" vertical="center" wrapText="1"/>
    </xf>
    <xf numFmtId="0" fontId="39" fillId="0" borderId="0" xfId="0" applyFont="1"/>
    <xf numFmtId="0" fontId="11" fillId="0" borderId="0" xfId="3" applyFont="1"/>
    <xf numFmtId="0" fontId="10" fillId="0" borderId="0" xfId="2" applyFont="1" applyAlignment="1">
      <alignment vertical="top"/>
    </xf>
    <xf numFmtId="0" fontId="10" fillId="7" borderId="1" xfId="2" applyFont="1" applyFill="1" applyBorder="1" applyAlignment="1" applyProtection="1">
      <alignment horizontal="center" vertical="center"/>
      <protection locked="0"/>
    </xf>
    <xf numFmtId="0" fontId="38" fillId="7" borderId="1" xfId="2" applyFont="1" applyFill="1" applyBorder="1" applyAlignment="1" applyProtection="1">
      <alignment horizontal="center" vertical="center"/>
      <protection locked="0"/>
    </xf>
    <xf numFmtId="164" fontId="38" fillId="7" borderId="1" xfId="1" applyNumberFormat="1" applyFont="1" applyFill="1" applyBorder="1" applyAlignment="1" applyProtection="1">
      <alignment vertical="center"/>
      <protection locked="0"/>
    </xf>
    <xf numFmtId="0" fontId="38" fillId="0" borderId="0" xfId="0" applyFont="1" applyAlignment="1">
      <alignment horizontal="left" vertical="center"/>
    </xf>
    <xf numFmtId="0" fontId="40" fillId="0" borderId="0" xfId="0" applyFont="1" applyAlignment="1">
      <alignment horizontal="left" vertical="center"/>
    </xf>
    <xf numFmtId="0" fontId="38" fillId="0" borderId="0" xfId="0" applyFont="1" applyAlignment="1">
      <alignment horizontal="left" vertical="center" wrapText="1"/>
    </xf>
    <xf numFmtId="0" fontId="41" fillId="0" borderId="0" xfId="0" applyFont="1"/>
    <xf numFmtId="0" fontId="23" fillId="0" borderId="15" xfId="0" applyFont="1" applyBorder="1"/>
    <xf numFmtId="0" fontId="42" fillId="0" borderId="0" xfId="0" applyFont="1" applyAlignment="1">
      <alignment vertical="center"/>
    </xf>
    <xf numFmtId="0" fontId="35" fillId="0" borderId="0" xfId="0" applyFont="1"/>
    <xf numFmtId="14" fontId="17" fillId="8" borderId="0" xfId="0" applyNumberFormat="1" applyFont="1" applyFill="1" applyAlignment="1">
      <alignment horizontal="center" vertical="center" wrapText="1"/>
    </xf>
    <xf numFmtId="14" fontId="17" fillId="8" borderId="0" xfId="0" applyNumberFormat="1" applyFont="1" applyFill="1" applyAlignment="1">
      <alignment vertical="center" wrapText="1"/>
    </xf>
    <xf numFmtId="0" fontId="10" fillId="2" borderId="16" xfId="1" applyNumberFormat="1" applyFont="1" applyFill="1" applyBorder="1" applyAlignment="1" applyProtection="1">
      <alignment vertical="center" wrapText="1"/>
      <protection locked="0"/>
    </xf>
    <xf numFmtId="0" fontId="10" fillId="0" borderId="18" xfId="1" applyNumberFormat="1" applyFont="1" applyFill="1" applyBorder="1" applyAlignment="1" applyProtection="1">
      <alignment horizontal="left" vertical="center" wrapText="1"/>
      <protection locked="0"/>
    </xf>
    <xf numFmtId="0" fontId="43" fillId="2" borderId="0" xfId="3" applyFont="1" applyFill="1"/>
    <xf numFmtId="0" fontId="23" fillId="0" borderId="3" xfId="0" applyFont="1" applyBorder="1" applyAlignment="1">
      <alignment horizontal="center" vertical="top" wrapText="1"/>
    </xf>
    <xf numFmtId="0" fontId="23" fillId="0" borderId="4" xfId="0" applyFont="1" applyBorder="1" applyAlignment="1">
      <alignment vertical="top" wrapText="1"/>
    </xf>
    <xf numFmtId="0" fontId="23" fillId="0" borderId="4" xfId="0" applyFont="1" applyBorder="1" applyAlignment="1">
      <alignment vertical="center" wrapText="1"/>
    </xf>
    <xf numFmtId="0" fontId="26" fillId="0" borderId="3" xfId="4" applyFont="1" applyFill="1" applyBorder="1" applyAlignment="1">
      <alignment vertical="top" wrapText="1"/>
    </xf>
    <xf numFmtId="0" fontId="6" fillId="0" borderId="0" xfId="2" applyFont="1"/>
    <xf numFmtId="0" fontId="6" fillId="2" borderId="0" xfId="3" applyFont="1" applyFill="1"/>
    <xf numFmtId="0" fontId="6" fillId="0" borderId="0" xfId="3" applyFont="1"/>
    <xf numFmtId="0" fontId="6" fillId="2" borderId="0" xfId="3" applyFont="1" applyFill="1" applyAlignment="1">
      <alignment vertical="center"/>
    </xf>
    <xf numFmtId="164" fontId="6" fillId="0" borderId="0" xfId="1" applyNumberFormat="1" applyFont="1" applyFill="1" applyBorder="1" applyAlignment="1">
      <alignment vertical="center"/>
    </xf>
    <xf numFmtId="164" fontId="6" fillId="0" borderId="0" xfId="1" applyNumberFormat="1" applyFont="1" applyFill="1" applyAlignment="1">
      <alignment vertical="center"/>
    </xf>
    <xf numFmtId="0" fontId="6" fillId="0" borderId="0" xfId="3" applyFont="1" applyAlignment="1">
      <alignment vertical="center"/>
    </xf>
    <xf numFmtId="0" fontId="44" fillId="0" borderId="0" xfId="0" applyFont="1"/>
    <xf numFmtId="0" fontId="3" fillId="0" borderId="0" xfId="0" applyFont="1"/>
    <xf numFmtId="0" fontId="45" fillId="0" borderId="0" xfId="0" applyFont="1" applyAlignment="1">
      <alignment horizontal="right"/>
    </xf>
    <xf numFmtId="0" fontId="46" fillId="0" borderId="0" xfId="0" applyFont="1" applyAlignment="1">
      <alignment horizontal="right" vertical="center"/>
    </xf>
    <xf numFmtId="166" fontId="10" fillId="0" borderId="0" xfId="2" applyNumberFormat="1" applyFont="1" applyAlignment="1">
      <alignment horizontal="center" vertical="center" wrapText="1"/>
    </xf>
    <xf numFmtId="0" fontId="10" fillId="0" borderId="18" xfId="1" applyNumberFormat="1" applyFont="1" applyFill="1" applyBorder="1" applyAlignment="1" applyProtection="1">
      <alignment horizontal="left" vertical="center" wrapText="1"/>
    </xf>
    <xf numFmtId="0" fontId="12" fillId="0" borderId="18" xfId="1" applyNumberFormat="1" applyFont="1" applyFill="1" applyBorder="1" applyAlignment="1" applyProtection="1">
      <alignment horizontal="left" vertical="center" wrapText="1"/>
    </xf>
    <xf numFmtId="0" fontId="10" fillId="2" borderId="16" xfId="5" applyNumberFormat="1" applyFont="1" applyFill="1" applyBorder="1" applyAlignment="1" applyProtection="1">
      <alignment horizontal="left" vertical="center" wrapText="1"/>
      <protection locked="0"/>
    </xf>
    <xf numFmtId="164" fontId="10" fillId="2" borderId="1" xfId="5" applyNumberFormat="1" applyFont="1" applyFill="1" applyBorder="1" applyAlignment="1" applyProtection="1">
      <alignment vertical="center"/>
      <protection locked="0"/>
    </xf>
    <xf numFmtId="164" fontId="6" fillId="2" borderId="0" xfId="5" applyNumberFormat="1" applyFont="1" applyFill="1" applyBorder="1"/>
    <xf numFmtId="164" fontId="12" fillId="0" borderId="1" xfId="5" applyNumberFormat="1" applyFont="1" applyFill="1" applyBorder="1" applyAlignment="1">
      <alignment vertical="center"/>
    </xf>
    <xf numFmtId="164" fontId="6" fillId="0" borderId="0" xfId="5" applyNumberFormat="1" applyFont="1" applyFill="1" applyBorder="1"/>
    <xf numFmtId="0" fontId="10" fillId="0" borderId="16" xfId="5" applyNumberFormat="1" applyFont="1" applyFill="1" applyBorder="1" applyAlignment="1" applyProtection="1">
      <alignment horizontal="left" vertical="center" wrapText="1"/>
      <protection locked="0"/>
    </xf>
    <xf numFmtId="164" fontId="10" fillId="0" borderId="1" xfId="5" applyNumberFormat="1" applyFont="1" applyFill="1" applyBorder="1" applyAlignment="1" applyProtection="1">
      <alignment vertical="center"/>
      <protection locked="0"/>
    </xf>
    <xf numFmtId="164" fontId="12" fillId="0" borderId="0" xfId="5" applyNumberFormat="1" applyFont="1" applyFill="1" applyBorder="1" applyAlignment="1">
      <alignment vertical="center"/>
    </xf>
    <xf numFmtId="0" fontId="10" fillId="0" borderId="0" xfId="5" applyNumberFormat="1" applyFont="1" applyFill="1" applyBorder="1" applyAlignment="1">
      <alignment horizontal="left" vertical="center"/>
    </xf>
    <xf numFmtId="164" fontId="12" fillId="0" borderId="1" xfId="5" applyNumberFormat="1" applyFont="1" applyFill="1" applyBorder="1" applyAlignment="1" applyProtection="1">
      <alignment vertical="center"/>
    </xf>
    <xf numFmtId="0" fontId="10" fillId="2" borderId="16" xfId="5" applyNumberFormat="1" applyFont="1" applyFill="1" applyBorder="1" applyAlignment="1" applyProtection="1">
      <alignment vertical="center" wrapText="1"/>
      <protection locked="0"/>
    </xf>
    <xf numFmtId="164" fontId="6" fillId="2" borderId="0" xfId="5" applyNumberFormat="1" applyFont="1" applyFill="1" applyBorder="1" applyAlignment="1">
      <alignment vertical="center"/>
    </xf>
    <xf numFmtId="0" fontId="10" fillId="2" borderId="17" xfId="5" applyNumberFormat="1" applyFont="1" applyFill="1" applyBorder="1" applyAlignment="1" applyProtection="1">
      <alignment horizontal="left" vertical="center" wrapText="1"/>
      <protection locked="0"/>
    </xf>
    <xf numFmtId="0" fontId="10" fillId="2" borderId="18" xfId="5" applyNumberFormat="1" applyFont="1" applyFill="1" applyBorder="1" applyAlignment="1" applyProtection="1">
      <alignment horizontal="left" vertical="center" wrapText="1"/>
      <protection locked="0"/>
    </xf>
    <xf numFmtId="164" fontId="12" fillId="2" borderId="2" xfId="5" applyNumberFormat="1" applyFont="1" applyFill="1" applyBorder="1" applyAlignment="1">
      <alignment vertical="center"/>
    </xf>
    <xf numFmtId="164" fontId="5" fillId="2" borderId="0" xfId="5" applyNumberFormat="1" applyFont="1" applyFill="1" applyBorder="1" applyAlignment="1">
      <alignment vertical="center"/>
    </xf>
    <xf numFmtId="0" fontId="12" fillId="2" borderId="18" xfId="5" applyNumberFormat="1" applyFont="1" applyFill="1" applyBorder="1" applyAlignment="1" applyProtection="1">
      <alignment horizontal="left" vertical="center" wrapText="1"/>
      <protection locked="0"/>
    </xf>
    <xf numFmtId="164" fontId="10" fillId="2" borderId="0" xfId="5" applyNumberFormat="1" applyFont="1" applyFill="1" applyAlignment="1">
      <alignment vertical="center"/>
    </xf>
    <xf numFmtId="164" fontId="6" fillId="2" borderId="0" xfId="5" applyNumberFormat="1" applyFont="1" applyFill="1" applyAlignment="1">
      <alignment vertical="center"/>
    </xf>
    <xf numFmtId="164" fontId="12" fillId="2" borderId="0" xfId="5" applyNumberFormat="1" applyFont="1" applyFill="1" applyAlignment="1">
      <alignment horizontal="center" vertical="center"/>
    </xf>
    <xf numFmtId="164" fontId="5" fillId="2" borderId="0" xfId="5" applyNumberFormat="1" applyFont="1" applyFill="1" applyAlignment="1">
      <alignment horizontal="center" vertical="center"/>
    </xf>
    <xf numFmtId="164" fontId="6" fillId="0" borderId="0" xfId="5" applyNumberFormat="1" applyFont="1" applyFill="1" applyBorder="1" applyAlignment="1">
      <alignment vertical="center"/>
    </xf>
    <xf numFmtId="0" fontId="10" fillId="0" borderId="18" xfId="5" applyNumberFormat="1" applyFont="1" applyFill="1" applyBorder="1" applyAlignment="1" applyProtection="1">
      <alignment horizontal="left" vertical="center" wrapText="1"/>
      <protection locked="0"/>
    </xf>
    <xf numFmtId="164" fontId="12" fillId="0" borderId="2" xfId="5" applyNumberFormat="1" applyFont="1" applyFill="1" applyBorder="1" applyAlignment="1">
      <alignment vertical="center"/>
    </xf>
    <xf numFmtId="164" fontId="6" fillId="0" borderId="0" xfId="5" applyNumberFormat="1" applyFont="1" applyFill="1" applyAlignment="1">
      <alignment vertical="center"/>
    </xf>
    <xf numFmtId="0" fontId="12" fillId="0" borderId="18" xfId="5" applyNumberFormat="1" applyFont="1" applyFill="1" applyBorder="1" applyAlignment="1" applyProtection="1">
      <alignment horizontal="left" vertical="center" wrapText="1"/>
      <protection locked="0"/>
    </xf>
    <xf numFmtId="164" fontId="10" fillId="0" borderId="0" xfId="5" applyNumberFormat="1" applyFont="1" applyFill="1" applyAlignment="1">
      <alignment vertical="center"/>
    </xf>
    <xf numFmtId="164" fontId="12" fillId="2" borderId="1" xfId="5" applyNumberFormat="1" applyFont="1" applyFill="1" applyBorder="1" applyAlignment="1">
      <alignment vertical="center"/>
    </xf>
    <xf numFmtId="164" fontId="6" fillId="3" borderId="0" xfId="5" applyNumberFormat="1" applyFont="1" applyFill="1" applyAlignment="1">
      <alignment vertical="center"/>
    </xf>
    <xf numFmtId="164" fontId="5" fillId="3" borderId="0" xfId="5" applyNumberFormat="1" applyFont="1" applyFill="1" applyAlignment="1">
      <alignment horizontal="center" vertical="center"/>
    </xf>
    <xf numFmtId="164" fontId="10" fillId="2" borderId="19" xfId="5" applyNumberFormat="1" applyFont="1" applyFill="1" applyBorder="1" applyAlignment="1" applyProtection="1">
      <alignment vertical="center"/>
      <protection locked="0"/>
    </xf>
    <xf numFmtId="164" fontId="10" fillId="2" borderId="0" xfId="5" applyNumberFormat="1" applyFont="1" applyFill="1" applyBorder="1" applyAlignment="1">
      <alignment vertical="center"/>
    </xf>
    <xf numFmtId="164" fontId="6" fillId="5" borderId="6" xfId="5" applyNumberFormat="1" applyFont="1" applyFill="1" applyBorder="1" applyAlignment="1">
      <alignment vertical="center"/>
    </xf>
    <xf numFmtId="164" fontId="6" fillId="5" borderId="7" xfId="5" applyNumberFormat="1" applyFont="1" applyFill="1" applyBorder="1" applyAlignment="1">
      <alignment vertical="center"/>
    </xf>
    <xf numFmtId="164" fontId="29" fillId="2" borderId="9" xfId="5" applyNumberFormat="1" applyFont="1" applyFill="1" applyBorder="1" applyAlignment="1">
      <alignment horizontal="center" vertical="center"/>
    </xf>
    <xf numFmtId="164" fontId="29" fillId="2" borderId="10" xfId="5" applyNumberFormat="1" applyFont="1" applyFill="1" applyBorder="1" applyAlignment="1">
      <alignment horizontal="center" vertical="center"/>
    </xf>
    <xf numFmtId="164" fontId="10" fillId="2" borderId="0" xfId="5" applyNumberFormat="1" applyFont="1" applyFill="1"/>
    <xf numFmtId="164" fontId="6" fillId="2" borderId="0" xfId="5" applyNumberFormat="1" applyFont="1" applyFill="1"/>
    <xf numFmtId="0" fontId="10" fillId="0" borderId="1" xfId="2" applyFont="1" applyBorder="1" applyAlignment="1">
      <alignment horizontal="center" vertical="center"/>
    </xf>
    <xf numFmtId="0" fontId="20" fillId="0" borderId="0" xfId="3" applyFont="1" applyAlignment="1">
      <alignment horizontal="left" vertical="center" wrapText="1"/>
    </xf>
    <xf numFmtId="0" fontId="43" fillId="0" borderId="0" xfId="3" applyFont="1"/>
    <xf numFmtId="0" fontId="10" fillId="0" borderId="0" xfId="1" applyNumberFormat="1" applyFont="1" applyFill="1" applyBorder="1" applyAlignment="1" applyProtection="1">
      <alignment vertical="center" wrapText="1"/>
      <protection locked="0"/>
    </xf>
    <xf numFmtId="164" fontId="5" fillId="0" borderId="0" xfId="1" applyNumberFormat="1" applyFont="1" applyFill="1" applyAlignment="1">
      <alignment horizontal="center" vertical="center"/>
    </xf>
    <xf numFmtId="164" fontId="6" fillId="0" borderId="0" xfId="1" applyNumberFormat="1" applyFont="1" applyFill="1"/>
    <xf numFmtId="0" fontId="14" fillId="0" borderId="0" xfId="3" applyFont="1" applyAlignment="1">
      <alignment horizontal="right"/>
    </xf>
    <xf numFmtId="164" fontId="10" fillId="0" borderId="0" xfId="1" applyNumberFormat="1" applyFont="1" applyFill="1" applyBorder="1" applyAlignment="1">
      <alignment vertical="center"/>
    </xf>
    <xf numFmtId="164" fontId="10" fillId="0" borderId="0" xfId="1" applyNumberFormat="1" applyFont="1" applyFill="1"/>
    <xf numFmtId="0" fontId="13" fillId="0" borderId="0" xfId="3" applyFont="1"/>
    <xf numFmtId="164" fontId="12" fillId="0" borderId="0" xfId="1" applyNumberFormat="1" applyFont="1" applyFill="1" applyAlignment="1">
      <alignment horizontal="center" vertical="center"/>
    </xf>
    <xf numFmtId="0" fontId="12" fillId="0" borderId="0" xfId="3" applyFont="1" applyAlignment="1">
      <alignment horizontal="center" vertical="center"/>
    </xf>
    <xf numFmtId="0" fontId="10" fillId="0" borderId="17" xfId="1" applyNumberFormat="1" applyFont="1" applyFill="1" applyBorder="1" applyAlignment="1" applyProtection="1">
      <alignment horizontal="left" vertical="center" wrapText="1"/>
      <protection locked="0"/>
    </xf>
    <xf numFmtId="0" fontId="12" fillId="0" borderId="0" xfId="3" applyFont="1" applyAlignment="1">
      <alignment vertical="center"/>
    </xf>
    <xf numFmtId="0" fontId="10" fillId="0" borderId="0" xfId="2" applyFont="1" applyAlignment="1">
      <alignment horizontal="center" vertical="center" wrapText="1"/>
    </xf>
    <xf numFmtId="164" fontId="29" fillId="0" borderId="24" xfId="5" applyNumberFormat="1" applyFont="1" applyFill="1" applyBorder="1" applyAlignment="1">
      <alignment horizontal="center" vertical="center"/>
    </xf>
    <xf numFmtId="164" fontId="29" fillId="0" borderId="25" xfId="5" applyNumberFormat="1" applyFont="1" applyFill="1" applyBorder="1" applyAlignment="1">
      <alignment horizontal="center" vertical="center"/>
    </xf>
    <xf numFmtId="164" fontId="29" fillId="0" borderId="21" xfId="5" applyNumberFormat="1" applyFont="1" applyFill="1" applyBorder="1" applyAlignment="1">
      <alignment horizontal="center" vertical="center"/>
    </xf>
    <xf numFmtId="164" fontId="29" fillId="0" borderId="22" xfId="5" applyNumberFormat="1" applyFont="1" applyFill="1" applyBorder="1" applyAlignment="1">
      <alignment horizontal="center" vertical="center"/>
    </xf>
    <xf numFmtId="0" fontId="20" fillId="0" borderId="0" xfId="3" applyFont="1"/>
    <xf numFmtId="164" fontId="29" fillId="0" borderId="0" xfId="5" applyNumberFormat="1" applyFont="1" applyFill="1" applyBorder="1" applyAlignment="1">
      <alignment horizontal="center" vertical="center"/>
    </xf>
    <xf numFmtId="164" fontId="29" fillId="0" borderId="27" xfId="5" applyNumberFormat="1" applyFont="1" applyFill="1" applyBorder="1" applyAlignment="1">
      <alignment horizontal="center" vertical="center"/>
    </xf>
    <xf numFmtId="164" fontId="29" fillId="0" borderId="29" xfId="5" applyNumberFormat="1" applyFont="1" applyFill="1" applyBorder="1" applyAlignment="1">
      <alignment horizontal="center" vertical="center"/>
    </xf>
    <xf numFmtId="164" fontId="29" fillId="0" borderId="30" xfId="5" applyNumberFormat="1" applyFont="1" applyFill="1" applyBorder="1" applyAlignment="1">
      <alignment horizontal="center" vertical="center"/>
    </xf>
    <xf numFmtId="0" fontId="12" fillId="0" borderId="0" xfId="3" applyFont="1" applyAlignment="1">
      <alignment horizontal="left" vertical="center"/>
    </xf>
    <xf numFmtId="0" fontId="12" fillId="0" borderId="11" xfId="3" applyFont="1" applyBorder="1" applyAlignment="1">
      <alignment horizontal="left" vertical="center"/>
    </xf>
    <xf numFmtId="0" fontId="13" fillId="0" borderId="0" xfId="3" applyFont="1" applyAlignment="1">
      <alignment vertical="center"/>
    </xf>
    <xf numFmtId="0" fontId="43" fillId="0" borderId="0" xfId="3" applyFont="1" applyAlignment="1">
      <alignment vertical="center"/>
    </xf>
    <xf numFmtId="0" fontId="14" fillId="0" borderId="0" xfId="3" applyFont="1" applyAlignment="1">
      <alignment horizontal="right" vertical="center"/>
    </xf>
    <xf numFmtId="0" fontId="20" fillId="0" borderId="0" xfId="3" applyFont="1" applyAlignment="1">
      <alignment vertical="center"/>
    </xf>
    <xf numFmtId="164" fontId="10" fillId="2" borderId="1" xfId="5" applyNumberFormat="1" applyFont="1" applyFill="1" applyBorder="1" applyAlignment="1" applyProtection="1">
      <alignment vertical="center"/>
    </xf>
    <xf numFmtId="0" fontId="15" fillId="3" borderId="0" xfId="3" applyFont="1" applyFill="1" applyAlignment="1">
      <alignment vertical="center"/>
    </xf>
    <xf numFmtId="164" fontId="12" fillId="0" borderId="2" xfId="5" applyNumberFormat="1" applyFont="1" applyFill="1" applyBorder="1" applyAlignment="1" applyProtection="1">
      <alignment vertical="center"/>
      <protection locked="0"/>
    </xf>
    <xf numFmtId="164" fontId="10" fillId="2" borderId="1" xfId="5" applyNumberFormat="1" applyFont="1" applyFill="1" applyBorder="1" applyAlignment="1" applyProtection="1">
      <alignment horizontal="center" vertical="center"/>
      <protection locked="0"/>
    </xf>
    <xf numFmtId="164" fontId="10" fillId="0" borderId="1" xfId="1" applyNumberFormat="1" applyFont="1" applyFill="1" applyBorder="1" applyAlignment="1" applyProtection="1">
      <alignment horizontal="center" vertical="center"/>
      <protection locked="0"/>
    </xf>
    <xf numFmtId="0" fontId="20" fillId="0" borderId="0" xfId="3" applyFont="1" applyAlignment="1">
      <alignment horizontal="left" vertical="center"/>
    </xf>
    <xf numFmtId="0" fontId="14" fillId="0" borderId="0" xfId="3" applyFont="1" applyAlignment="1">
      <alignment vertical="center"/>
    </xf>
    <xf numFmtId="0" fontId="1" fillId="0" borderId="0" xfId="0" applyFont="1"/>
    <xf numFmtId="0" fontId="1" fillId="0" borderId="0" xfId="0" applyFont="1" applyAlignment="1">
      <alignment horizontal="right"/>
    </xf>
    <xf numFmtId="0" fontId="48" fillId="0" borderId="0" xfId="3" applyFont="1" applyAlignment="1">
      <alignment vertical="center"/>
    </xf>
    <xf numFmtId="0" fontId="20" fillId="0" borderId="0" xfId="3" applyFont="1" applyAlignment="1">
      <alignment horizontal="right"/>
    </xf>
    <xf numFmtId="0" fontId="45" fillId="2" borderId="16" xfId="1" applyNumberFormat="1" applyFont="1" applyFill="1" applyBorder="1" applyAlignment="1" applyProtection="1">
      <alignment vertical="center" wrapText="1"/>
    </xf>
    <xf numFmtId="164" fontId="10" fillId="2" borderId="13" xfId="5" applyNumberFormat="1" applyFont="1" applyFill="1" applyBorder="1" applyAlignment="1" applyProtection="1">
      <alignment vertical="center"/>
    </xf>
    <xf numFmtId="0" fontId="10" fillId="0" borderId="16" xfId="5" applyNumberFormat="1" applyFont="1" applyBorder="1" applyAlignment="1" applyProtection="1">
      <alignment horizontal="left" vertical="center" wrapText="1"/>
      <protection locked="0"/>
    </xf>
    <xf numFmtId="0" fontId="23" fillId="0" borderId="0" xfId="0" applyFont="1" applyAlignment="1">
      <alignment horizontal="left" vertical="center" wrapText="1" indent="4"/>
    </xf>
    <xf numFmtId="0" fontId="30" fillId="0" borderId="0" xfId="0" applyFont="1" applyAlignment="1">
      <alignment horizontal="left" vertical="center" wrapText="1"/>
    </xf>
    <xf numFmtId="0" fontId="23" fillId="0" borderId="0" xfId="0" applyFont="1" applyAlignment="1">
      <alignment horizontal="left" vertical="center" wrapText="1"/>
    </xf>
    <xf numFmtId="0" fontId="23" fillId="4" borderId="0" xfId="0" applyFont="1" applyFill="1" applyAlignment="1">
      <alignment horizontal="left" vertical="center" wrapText="1"/>
    </xf>
    <xf numFmtId="0" fontId="23" fillId="0" borderId="0" xfId="0" applyFont="1" applyAlignment="1">
      <alignment horizontal="left" vertical="center"/>
    </xf>
    <xf numFmtId="0" fontId="50" fillId="0" borderId="0" xfId="0" applyFont="1" applyAlignment="1">
      <alignment horizontal="left" vertical="center" wrapText="1" indent="4"/>
    </xf>
    <xf numFmtId="0" fontId="50" fillId="0" borderId="0" xfId="0" applyFont="1" applyAlignment="1">
      <alignment horizontal="left" vertical="center" wrapText="1"/>
    </xf>
    <xf numFmtId="0" fontId="20" fillId="2" borderId="0" xfId="3" applyFont="1" applyFill="1" applyAlignment="1">
      <alignment horizontal="left" vertical="center" wrapText="1"/>
    </xf>
    <xf numFmtId="0" fontId="20" fillId="2" borderId="11" xfId="3" applyFont="1" applyFill="1" applyBorder="1" applyAlignment="1">
      <alignment horizontal="left" vertical="center" wrapText="1"/>
    </xf>
    <xf numFmtId="0" fontId="47" fillId="7" borderId="12" xfId="0" applyFont="1" applyFill="1" applyBorder="1" applyAlignment="1" applyProtection="1">
      <alignment horizontal="left" vertical="center" wrapText="1"/>
      <protection locked="0"/>
    </xf>
    <xf numFmtId="0" fontId="47" fillId="7" borderId="13" xfId="0" applyFont="1" applyFill="1" applyBorder="1" applyAlignment="1" applyProtection="1">
      <alignment horizontal="left" vertical="center" wrapText="1"/>
      <protection locked="0"/>
    </xf>
    <xf numFmtId="0" fontId="47" fillId="7" borderId="14" xfId="0" applyFont="1" applyFill="1" applyBorder="1" applyAlignment="1" applyProtection="1">
      <alignment horizontal="left" vertical="center" wrapText="1"/>
      <protection locked="0"/>
    </xf>
    <xf numFmtId="0" fontId="42" fillId="0" borderId="0" xfId="0" applyFont="1" applyAlignment="1">
      <alignment horizontal="left" vertical="center" wrapText="1"/>
    </xf>
    <xf numFmtId="0" fontId="38" fillId="7" borderId="12" xfId="0" applyFont="1" applyFill="1" applyBorder="1" applyAlignment="1" applyProtection="1">
      <alignment horizontal="left" vertical="center" wrapText="1"/>
      <protection locked="0"/>
    </xf>
    <xf numFmtId="0" fontId="38" fillId="7" borderId="13" xfId="0" applyFont="1" applyFill="1" applyBorder="1" applyAlignment="1" applyProtection="1">
      <alignment horizontal="left" vertical="center" wrapText="1"/>
      <protection locked="0"/>
    </xf>
    <xf numFmtId="0" fontId="38" fillId="7" borderId="14" xfId="0" applyFont="1" applyFill="1" applyBorder="1" applyAlignment="1" applyProtection="1">
      <alignment horizontal="left" vertical="center" wrapText="1"/>
      <protection locked="0"/>
    </xf>
    <xf numFmtId="0" fontId="20" fillId="0" borderId="0" xfId="3" applyFont="1" applyAlignment="1">
      <alignment horizontal="left" vertical="center" wrapText="1"/>
    </xf>
    <xf numFmtId="0" fontId="51" fillId="0" borderId="0" xfId="3" applyFont="1" applyAlignment="1">
      <alignment horizontal="left" vertical="center" wrapText="1"/>
    </xf>
    <xf numFmtId="0" fontId="12" fillId="0" borderId="0" xfId="3" applyFont="1" applyAlignment="1">
      <alignment horizontal="left" vertical="center" wrapText="1"/>
    </xf>
    <xf numFmtId="0" fontId="29" fillId="0" borderId="26" xfId="3" applyFont="1" applyBorder="1" applyAlignment="1">
      <alignment horizontal="left" vertical="center" wrapText="1"/>
    </xf>
    <xf numFmtId="0" fontId="29" fillId="0" borderId="0" xfId="3" applyFont="1" applyAlignment="1">
      <alignment horizontal="left" vertical="center" wrapText="1"/>
    </xf>
    <xf numFmtId="0" fontId="29" fillId="0" borderId="28" xfId="3" applyFont="1" applyBorder="1" applyAlignment="1">
      <alignment horizontal="left" vertical="center" wrapText="1"/>
    </xf>
    <xf numFmtId="0" fontId="29" fillId="0" borderId="29" xfId="3" applyFont="1" applyBorder="1" applyAlignment="1">
      <alignment horizontal="left" vertical="center" wrapText="1"/>
    </xf>
    <xf numFmtId="0" fontId="29" fillId="0" borderId="20" xfId="3" applyFont="1" applyBorder="1" applyAlignment="1">
      <alignment horizontal="left" vertical="center" wrapText="1"/>
    </xf>
    <xf numFmtId="0" fontId="29" fillId="0" borderId="21" xfId="3" applyFont="1" applyBorder="1" applyAlignment="1">
      <alignment horizontal="left" vertical="center" wrapText="1"/>
    </xf>
    <xf numFmtId="0" fontId="29" fillId="0" borderId="23" xfId="3" applyFont="1" applyBorder="1" applyAlignment="1">
      <alignment horizontal="left" vertical="center" wrapText="1"/>
    </xf>
    <xf numFmtId="0" fontId="29" fillId="0" borderId="24" xfId="3" applyFont="1" applyBorder="1" applyAlignment="1">
      <alignment horizontal="left" vertical="center" wrapText="1"/>
    </xf>
    <xf numFmtId="0" fontId="20" fillId="0" borderId="11" xfId="3" applyFont="1" applyBorder="1" applyAlignment="1">
      <alignment horizontal="left" vertical="center" wrapText="1"/>
    </xf>
    <xf numFmtId="0" fontId="12" fillId="0" borderId="11" xfId="3" applyFont="1" applyBorder="1" applyAlignment="1">
      <alignment horizontal="left" vertical="center" wrapText="1"/>
    </xf>
    <xf numFmtId="0" fontId="12" fillId="0" borderId="0" xfId="3" applyFont="1" applyAlignment="1">
      <alignment horizontal="left" vertical="center"/>
    </xf>
    <xf numFmtId="0" fontId="12" fillId="0" borderId="11" xfId="3" applyFont="1" applyBorder="1" applyAlignment="1">
      <alignment horizontal="left" vertical="center"/>
    </xf>
  </cellXfs>
  <cellStyles count="7">
    <cellStyle name="Comma" xfId="1" builtinId="3"/>
    <cellStyle name="Comma 2" xfId="5" xr:uid="{354304C3-E36D-4A8A-A829-9F337B26DB2C}"/>
    <cellStyle name="Comma 3" xfId="6" xr:uid="{BB298236-FA3E-4597-B8A6-3572603B6D74}"/>
    <cellStyle name="Hyperlink" xfId="4" builtinId="8"/>
    <cellStyle name="Normal" xfId="0" builtinId="0"/>
    <cellStyle name="Normal 2" xfId="3" xr:uid="{2C4D3736-E3E7-4366-BBA4-3A150BFCB997}"/>
    <cellStyle name="Normal_SUP 16 Annex 24 R FSA029 to FAS044 FINAL 20060522" xfId="2" xr:uid="{C06AA1DD-EBBC-4C88-A619-A31ED43D6F78}"/>
  </cellStyles>
  <dxfs count="54">
    <dxf>
      <font>
        <b val="0"/>
        <i/>
        <color rgb="FFFF0000"/>
      </font>
      <fill>
        <patternFill>
          <fgColor rgb="FFFF999B"/>
          <bgColor rgb="FFFFDDDE"/>
        </patternFill>
      </fill>
    </dxf>
    <dxf>
      <font>
        <b val="0"/>
        <i/>
        <color rgb="FFFF0000"/>
      </font>
      <fill>
        <patternFill>
          <fgColor rgb="FFFF999B"/>
          <bgColor rgb="FFFFDDDE"/>
        </patternFill>
      </fill>
    </dxf>
    <dxf>
      <font>
        <b val="0"/>
        <i/>
        <color rgb="FFFF0000"/>
      </font>
      <fill>
        <patternFill>
          <fgColor rgb="FFFF999B"/>
          <bgColor rgb="FFFFDDDE"/>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border>
        <left/>
        <right/>
        <top style="thin">
          <color rgb="FFFF0000"/>
        </top>
        <bottom style="thin">
          <color rgb="FFFF0000"/>
        </bottom>
        <vertical/>
        <horizontal/>
      </border>
    </dxf>
    <dxf>
      <font>
        <b/>
        <i val="0"/>
        <strike val="0"/>
        <color rgb="FFFF0000"/>
      </font>
      <border>
        <top style="thin">
          <color rgb="FFFF0000"/>
        </top>
        <bottom style="thin">
          <color rgb="FFFF0000"/>
        </bottom>
      </border>
    </dxf>
    <dxf>
      <font>
        <color theme="0" tint="-0.34998626667073579"/>
      </font>
      <fill>
        <patternFill>
          <bgColor theme="0" tint="-0.34998626667073579"/>
        </patternFill>
      </fill>
    </dxf>
    <dxf>
      <font>
        <b/>
        <i val="0"/>
        <strike val="0"/>
        <color rgb="FFFF0000"/>
      </font>
      <border>
        <left/>
        <right/>
        <top/>
        <bottom/>
      </border>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color theme="0" tint="-0.34998626667073579"/>
      </font>
      <fill>
        <patternFill patternType="none">
          <bgColor auto="1"/>
        </patternFill>
      </fill>
    </dxf>
    <dxf>
      <font>
        <color theme="0" tint="-0.34998626667073579"/>
      </font>
      <fill>
        <patternFill patternType="none">
          <bgColor auto="1"/>
        </patternFill>
      </fill>
    </dxf>
    <dxf>
      <border>
        <left/>
        <right/>
        <top/>
        <bottom/>
        <vertical/>
        <horizontal/>
      </border>
    </dxf>
    <dxf>
      <font>
        <color theme="0" tint="-0.34998626667073579"/>
      </font>
      <fill>
        <patternFill patternType="none">
          <bgColor auto="1"/>
        </patternFill>
      </fill>
    </dxf>
    <dxf>
      <font>
        <b/>
        <i val="0"/>
        <color rgb="FFFF0000"/>
      </font>
      <border>
        <left style="thin">
          <color rgb="FFFF0000"/>
        </left>
        <right/>
        <top style="thin">
          <color rgb="FFFF0000"/>
        </top>
        <bottom style="thin">
          <color rgb="FFFF0000"/>
        </bottom>
        <vertical/>
        <horizontal/>
      </border>
    </dxf>
    <dxf>
      <font>
        <b/>
        <i val="0"/>
        <color rgb="FFFF0000"/>
      </font>
      <border>
        <left/>
        <right/>
        <top/>
        <bottom/>
        <vertical/>
        <horizontal/>
      </border>
    </dxf>
    <dxf>
      <font>
        <b/>
        <i val="0"/>
        <color rgb="FFFF0000"/>
      </font>
      <border>
        <left/>
        <right/>
        <top/>
        <bottom/>
        <vertical/>
        <horizontal/>
      </border>
    </dxf>
    <dxf>
      <font>
        <color theme="0" tint="-0.34998626667073579"/>
      </font>
      <fill>
        <patternFill patternType="none">
          <bgColor auto="1"/>
        </patternFill>
      </fill>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border>
    </dxf>
    <dxf>
      <font>
        <b val="0"/>
        <i/>
        <color rgb="FFFF0000"/>
      </font>
      <border>
        <left style="thin">
          <color rgb="FFFF0000"/>
        </left>
        <right style="thin">
          <color rgb="FFFF0000"/>
        </right>
        <top style="thin">
          <color rgb="FFFF0000"/>
        </top>
        <bottom style="thin">
          <color rgb="FFFF0000"/>
        </bottom>
        <vertical/>
        <horizontal/>
      </border>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i val="0"/>
        <strike val="0"/>
        <color rgb="FFFF0000"/>
      </font>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border>
        <left/>
        <right/>
        <top/>
        <bottom/>
        <vertical/>
        <horizontal/>
      </border>
    </dxf>
    <dxf>
      <font>
        <b/>
        <i val="0"/>
        <strike val="0"/>
        <color theme="0"/>
      </font>
      <fill>
        <patternFill>
          <bgColor rgb="FFFF0000"/>
        </patternFill>
      </fill>
    </dxf>
    <dxf>
      <font>
        <color theme="0" tint="-0.34998626667073579"/>
      </font>
      <fill>
        <patternFill patternType="none">
          <bgColor auto="1"/>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color theme="0" tint="-0.34998626667073579"/>
      </font>
      <fill>
        <patternFill patternType="none">
          <bgColor auto="1"/>
        </patternFill>
      </fill>
    </dxf>
    <dxf>
      <font>
        <b val="0"/>
        <i val="0"/>
        <strike val="0"/>
        <condense val="0"/>
        <extend val="0"/>
        <outline val="0"/>
        <shadow val="0"/>
        <u val="none"/>
        <vertAlign val="baseline"/>
        <sz val="11"/>
        <color theme="1"/>
        <name val="Verdana"/>
        <family val="2"/>
        <scheme val="none"/>
      </font>
      <alignment horizontal="general" vertical="center" textRotation="0" wrapText="1" indent="0" justifyLastLine="0" shrinkToFit="0" readingOrder="0"/>
    </dxf>
    <dxf>
      <font>
        <b/>
      </font>
    </dxf>
  </dxfs>
  <tableStyles count="1" defaultTableStyle="TableStyleMedium2" defaultPivotStyle="PivotStyleLight16">
    <tableStyle name="Invisible" pivot="0" table="0" count="0" xr9:uid="{9CD45264-D6A6-4D66-8C7F-F9D0FCEF423F}"/>
  </tableStyles>
  <colors>
    <mruColors>
      <color rgb="FFFF585D"/>
      <color rgb="FFFFDDDE"/>
      <color rgb="FFFF999B"/>
      <color rgb="FF660033"/>
      <color rgb="FFFFBBBD"/>
      <color rgb="FFAA0004"/>
      <color rgb="FF701B45"/>
      <color rgb="FFC3F3FD"/>
      <color rgb="FFF5EBFF"/>
      <color rgb="FFF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7792774</xdr:colOff>
      <xdr:row>0</xdr:row>
      <xdr:rowOff>0</xdr:rowOff>
    </xdr:from>
    <xdr:to>
      <xdr:col>3</xdr:col>
      <xdr:colOff>9229723</xdr:colOff>
      <xdr:row>5</xdr:row>
      <xdr:rowOff>19050</xdr:rowOff>
    </xdr:to>
    <xdr:pic>
      <xdr:nvPicPr>
        <xdr:cNvPr id="2" name="Picture 1">
          <a:extLst>
            <a:ext uri="{FF2B5EF4-FFF2-40B4-BE49-F238E27FC236}">
              <a16:creationId xmlns:a16="http://schemas.microsoft.com/office/drawing/2014/main" id="{61FA315E-8B9B-42E0-BCFC-E1F63322A027}"/>
            </a:ext>
          </a:extLst>
        </xdr:cNvPr>
        <xdr:cNvPicPr>
          <a:picLocks noChangeAspect="1"/>
        </xdr:cNvPicPr>
      </xdr:nvPicPr>
      <xdr:blipFill>
        <a:blip xmlns:r="http://schemas.openxmlformats.org/officeDocument/2006/relationships" r:embed="rId1"/>
        <a:stretch>
          <a:fillRect/>
        </a:stretch>
      </xdr:blipFill>
      <xdr:spPr>
        <a:xfrm>
          <a:off x="13564924" y="0"/>
          <a:ext cx="1436949" cy="1076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cuments%20and%20Settings/nlock/Local%20Settings/Temporary%20Internet%20Files/OLKB/MLAR%20Return%20with%20Validation%20rules.xls" TargetMode="External"/><Relationship Id="rId1" Type="http://schemas.openxmlformats.org/officeDocument/2006/relationships/externalLinkPath" Target="/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Balance Sheet"/>
      <sheetName val="Summary P&amp;L"/>
      <sheetName val="Jul 19 Mapping BS"/>
      <sheetName val="Jul'19 MappingP&amp;L"/>
      <sheetName val="XYZ"/>
      <sheetName val="Jul mvnt"/>
      <sheetName val="Jul YTD"/>
      <sheetName val="Jun mvnt"/>
      <sheetName val="Jun YTD"/>
      <sheetName val="May mvnt"/>
      <sheetName val="May YTD"/>
      <sheetName val="Apr mvnt"/>
      <sheetName val="July"/>
      <sheetName val="Apr"/>
      <sheetName val="Mar"/>
      <sheetName val="Mar Monthly"/>
      <sheetName val="Dec"/>
      <sheetName val="Nov"/>
      <sheetName val="Oct"/>
      <sheetName val="sept"/>
      <sheetName val="SGAM Sept"/>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1F8A06-4AB4-4AA5-B0E7-EB867363BDA3}" name="Table1" displayName="Table1" ref="B5:D12" totalsRowShown="0" headerRowDxfId="53">
  <autoFilter ref="B5:D12" xr:uid="{BA1F8A06-4AB4-4AA5-B0E7-EB867363BDA3}"/>
  <tableColumns count="3">
    <tableColumn id="1" xr3:uid="{57EBEE97-AF63-4CF4-9745-CF1CCCF7DE98}" name="Version"/>
    <tableColumn id="2" xr3:uid="{6B8B2908-816F-4B6E-89C9-816334A9F98E}" name="Publication Date"/>
    <tableColumn id="3" xr3:uid="{65EA828C-1E1E-4B37-A54C-42AFE28B3F5B}" name="Changes" dataDxfId="5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ca.org.uk/publications/corporate-documents/perimeter-repor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DC8D1-DF40-4A32-87D3-458B758D268D}">
  <sheetPr codeName="Sheet1">
    <tabColor rgb="FF701B45"/>
    <pageSetUpPr fitToPage="1"/>
  </sheetPr>
  <dimension ref="A3:D114"/>
  <sheetViews>
    <sheetView showGridLines="0" tabSelected="1" zoomScaleNormal="100" workbookViewId="0">
      <pane ySplit="8" topLeftCell="A9" activePane="bottomLeft" state="frozen"/>
      <selection activeCell="C84" sqref="C84"/>
      <selection pane="bottomLeft"/>
    </sheetView>
  </sheetViews>
  <sheetFormatPr defaultColWidth="8.88671875" defaultRowHeight="14" outlineLevelRow="1" x14ac:dyDescent="0.2"/>
  <cols>
    <col min="1" max="1" width="4.5546875" style="21" customWidth="1"/>
    <col min="2" max="2" width="64.88671875" style="21" customWidth="1"/>
    <col min="3" max="3" width="17.109375" style="21" customWidth="1"/>
    <col min="4" max="4" width="138.88671875" style="21" customWidth="1"/>
    <col min="5" max="5" width="4.5546875" style="21" customWidth="1"/>
    <col min="6" max="16384" width="8.88671875" style="21"/>
  </cols>
  <sheetData>
    <row r="3" spans="1:4" ht="24.85" customHeight="1" x14ac:dyDescent="0.3">
      <c r="B3" s="86" t="s">
        <v>0</v>
      </c>
    </row>
    <row r="4" spans="1:4" ht="16.5" customHeight="1" x14ac:dyDescent="0.2">
      <c r="B4" s="64" t="s">
        <v>1</v>
      </c>
    </row>
    <row r="7" spans="1:4" s="38" customFormat="1" ht="35.35" customHeight="1" x14ac:dyDescent="0.3">
      <c r="A7" s="36"/>
      <c r="B7" s="193" t="s">
        <v>2</v>
      </c>
      <c r="C7" s="193"/>
      <c r="D7" s="193"/>
    </row>
    <row r="8" spans="1:4" x14ac:dyDescent="0.2">
      <c r="C8" s="27"/>
      <c r="D8" s="26"/>
    </row>
    <row r="9" spans="1:4" x14ac:dyDescent="0.2">
      <c r="C9" s="27"/>
      <c r="D9" s="26"/>
    </row>
    <row r="10" spans="1:4" ht="17.350000000000001" x14ac:dyDescent="0.25">
      <c r="B10" s="63" t="s">
        <v>3</v>
      </c>
      <c r="C10" s="27"/>
      <c r="D10" s="26"/>
    </row>
    <row r="11" spans="1:4" x14ac:dyDescent="0.2">
      <c r="C11" s="27"/>
      <c r="D11" s="26"/>
    </row>
    <row r="12" spans="1:4" ht="37.5" customHeight="1" x14ac:dyDescent="0.2">
      <c r="B12" s="194" t="s">
        <v>4</v>
      </c>
      <c r="C12" s="194"/>
      <c r="D12" s="194"/>
    </row>
    <row r="13" spans="1:4" ht="35.5" customHeight="1" x14ac:dyDescent="0.2">
      <c r="B13" s="194" t="s">
        <v>5</v>
      </c>
      <c r="C13" s="194"/>
      <c r="D13" s="194"/>
    </row>
    <row r="14" spans="1:4" x14ac:dyDescent="0.2">
      <c r="C14" s="27"/>
      <c r="D14" s="26"/>
    </row>
    <row r="15" spans="1:4" x14ac:dyDescent="0.2">
      <c r="C15" s="27"/>
      <c r="D15" s="26"/>
    </row>
    <row r="16" spans="1:4" ht="63.85" customHeight="1" x14ac:dyDescent="0.2">
      <c r="B16" s="195" t="s">
        <v>6</v>
      </c>
      <c r="C16" s="195"/>
      <c r="D16" s="195"/>
    </row>
    <row r="17" spans="1:4" ht="51" customHeight="1" x14ac:dyDescent="0.2">
      <c r="B17" s="195" t="s">
        <v>7</v>
      </c>
      <c r="C17" s="195"/>
      <c r="D17" s="195"/>
    </row>
    <row r="18" spans="1:4" s="38" customFormat="1" ht="32.5" customHeight="1" x14ac:dyDescent="0.3">
      <c r="A18" s="36"/>
      <c r="B18" s="196" t="s">
        <v>8</v>
      </c>
      <c r="C18" s="196"/>
      <c r="D18" s="196"/>
    </row>
    <row r="19" spans="1:4" s="38" customFormat="1" ht="35.35" customHeight="1" x14ac:dyDescent="0.3">
      <c r="A19" s="36"/>
      <c r="B19" s="192" t="s">
        <v>9</v>
      </c>
      <c r="C19" s="192"/>
      <c r="D19" s="192"/>
    </row>
    <row r="20" spans="1:4" s="38" customFormat="1" ht="17.350000000000001" x14ac:dyDescent="0.3">
      <c r="A20" s="36"/>
      <c r="B20" s="68" t="s">
        <v>10</v>
      </c>
    </row>
    <row r="21" spans="1:4" s="38" customFormat="1" ht="17.350000000000001" x14ac:dyDescent="0.3">
      <c r="A21" s="36"/>
      <c r="B21" s="68" t="s">
        <v>11</v>
      </c>
    </row>
    <row r="22" spans="1:4" s="38" customFormat="1" ht="17.350000000000001" x14ac:dyDescent="0.3">
      <c r="A22" s="36"/>
      <c r="B22" s="68" t="s">
        <v>12</v>
      </c>
    </row>
    <row r="23" spans="1:4" s="38" customFormat="1" ht="17.350000000000001" x14ac:dyDescent="0.3">
      <c r="A23" s="36"/>
      <c r="B23" s="68" t="s">
        <v>13</v>
      </c>
    </row>
    <row r="24" spans="1:4" s="38" customFormat="1" ht="33.700000000000003" customHeight="1" x14ac:dyDescent="0.3">
      <c r="A24" s="36"/>
      <c r="B24" s="197" t="s">
        <v>14</v>
      </c>
      <c r="C24" s="197"/>
      <c r="D24" s="197"/>
    </row>
    <row r="25" spans="1:4" s="38" customFormat="1" ht="17.350000000000001" x14ac:dyDescent="0.3">
      <c r="A25" s="36"/>
      <c r="B25" s="68" t="s">
        <v>15</v>
      </c>
    </row>
    <row r="26" spans="1:4" s="38" customFormat="1" ht="17.350000000000001" x14ac:dyDescent="0.3">
      <c r="A26" s="36"/>
      <c r="B26" s="68" t="s">
        <v>16</v>
      </c>
    </row>
    <row r="27" spans="1:4" s="38" customFormat="1" ht="17.350000000000001" x14ac:dyDescent="0.3">
      <c r="A27" s="36"/>
      <c r="B27" s="68" t="s">
        <v>17</v>
      </c>
    </row>
    <row r="28" spans="1:4" s="38" customFormat="1" ht="17.350000000000001" x14ac:dyDescent="0.3">
      <c r="A28" s="36"/>
      <c r="B28" s="68" t="s">
        <v>18</v>
      </c>
    </row>
    <row r="29" spans="1:4" s="38" customFormat="1" ht="17.350000000000001" x14ac:dyDescent="0.3">
      <c r="A29" s="36"/>
      <c r="B29" s="68" t="s">
        <v>19</v>
      </c>
    </row>
    <row r="30" spans="1:4" s="38" customFormat="1" ht="32.35" customHeight="1" x14ac:dyDescent="0.3">
      <c r="A30" s="36"/>
      <c r="B30" s="192" t="s">
        <v>20</v>
      </c>
      <c r="C30" s="192"/>
      <c r="D30" s="192"/>
    </row>
    <row r="31" spans="1:4" s="38" customFormat="1" ht="17.350000000000001" x14ac:dyDescent="0.3">
      <c r="A31" s="36"/>
      <c r="B31" s="68" t="s">
        <v>21</v>
      </c>
    </row>
    <row r="32" spans="1:4" s="38" customFormat="1" ht="29.35" customHeight="1" x14ac:dyDescent="0.3">
      <c r="A32" s="36"/>
      <c r="B32" s="38" t="s">
        <v>22</v>
      </c>
    </row>
    <row r="33" spans="1:4" s="38" customFormat="1" ht="35.200000000000003" customHeight="1" x14ac:dyDescent="0.3">
      <c r="A33" s="36"/>
      <c r="B33" s="194" t="s">
        <v>23</v>
      </c>
      <c r="C33" s="198"/>
      <c r="D33" s="198"/>
    </row>
    <row r="34" spans="1:4" s="38" customFormat="1" ht="26.35" customHeight="1" x14ac:dyDescent="0.3">
      <c r="A34" s="36"/>
      <c r="B34" s="192" t="s">
        <v>24</v>
      </c>
      <c r="C34" s="192"/>
      <c r="D34" s="192"/>
    </row>
    <row r="35" spans="1:4" s="38" customFormat="1" ht="19.5" customHeight="1" x14ac:dyDescent="0.3">
      <c r="A35" s="36"/>
      <c r="B35" s="68" t="s">
        <v>25</v>
      </c>
    </row>
    <row r="36" spans="1:4" s="38" customFormat="1" ht="22" customHeight="1" x14ac:dyDescent="0.3">
      <c r="A36" s="36"/>
      <c r="B36" s="68" t="s">
        <v>26</v>
      </c>
    </row>
    <row r="37" spans="1:4" s="38" customFormat="1" ht="26.5" customHeight="1" x14ac:dyDescent="0.3">
      <c r="A37" s="36"/>
      <c r="B37" s="38" t="s">
        <v>27</v>
      </c>
    </row>
    <row r="38" spans="1:4" s="38" customFormat="1" ht="17.350000000000001" x14ac:dyDescent="0.2">
      <c r="A38" s="36"/>
      <c r="B38" s="21"/>
    </row>
    <row r="39" spans="1:4" s="38" customFormat="1" ht="17.350000000000001" x14ac:dyDescent="0.3">
      <c r="A39" s="36"/>
      <c r="B39" s="37"/>
    </row>
    <row r="40" spans="1:4" s="38" customFormat="1" ht="17.350000000000001" x14ac:dyDescent="0.25">
      <c r="A40" s="36"/>
      <c r="B40" s="63" t="s">
        <v>28</v>
      </c>
    </row>
    <row r="41" spans="1:4" s="38" customFormat="1" ht="17.350000000000001" x14ac:dyDescent="0.3">
      <c r="A41" s="36"/>
      <c r="B41" s="37"/>
    </row>
    <row r="42" spans="1:4" ht="17.5" customHeight="1" x14ac:dyDescent="0.2">
      <c r="B42" s="46" t="s">
        <v>29</v>
      </c>
    </row>
    <row r="44" spans="1:4" ht="21" customHeight="1" x14ac:dyDescent="0.2">
      <c r="B44" s="65" t="s">
        <v>30</v>
      </c>
      <c r="C44" s="66" t="s">
        <v>31</v>
      </c>
      <c r="D44" s="65" t="s">
        <v>3</v>
      </c>
    </row>
    <row r="45" spans="1:4" ht="22" customHeight="1" x14ac:dyDescent="0.2">
      <c r="B45" s="23" t="s">
        <v>32</v>
      </c>
      <c r="C45" s="92">
        <v>1</v>
      </c>
      <c r="D45" s="95" t="s">
        <v>33</v>
      </c>
    </row>
    <row r="46" spans="1:4" ht="21.85" customHeight="1" x14ac:dyDescent="0.2">
      <c r="B46" s="23" t="s">
        <v>34</v>
      </c>
      <c r="C46" s="92">
        <v>2</v>
      </c>
      <c r="D46" s="23" t="s">
        <v>35</v>
      </c>
    </row>
    <row r="47" spans="1:4" ht="31" customHeight="1" x14ac:dyDescent="0.2">
      <c r="B47" s="23" t="s">
        <v>36</v>
      </c>
      <c r="C47" s="92">
        <v>3</v>
      </c>
      <c r="D47" s="23" t="s">
        <v>37</v>
      </c>
    </row>
    <row r="48" spans="1:4" ht="16.5" customHeight="1" x14ac:dyDescent="0.2">
      <c r="B48" s="23" t="s">
        <v>38</v>
      </c>
      <c r="C48" s="92">
        <v>5</v>
      </c>
      <c r="D48" s="23" t="s">
        <v>39</v>
      </c>
    </row>
    <row r="49" spans="2:4" ht="16.5" customHeight="1" x14ac:dyDescent="0.2">
      <c r="B49" s="23" t="s">
        <v>40</v>
      </c>
      <c r="C49" s="92">
        <v>7</v>
      </c>
      <c r="D49" s="23" t="s">
        <v>41</v>
      </c>
    </row>
    <row r="50" spans="2:4" ht="32.5" customHeight="1" x14ac:dyDescent="0.2">
      <c r="B50" s="23" t="s">
        <v>42</v>
      </c>
      <c r="C50" s="92">
        <v>8</v>
      </c>
      <c r="D50" s="23" t="s">
        <v>43</v>
      </c>
    </row>
    <row r="51" spans="2:4" ht="45" customHeight="1" x14ac:dyDescent="0.2">
      <c r="B51" s="23" t="s">
        <v>44</v>
      </c>
      <c r="C51" s="92">
        <v>10</v>
      </c>
      <c r="D51" s="23" t="s">
        <v>45</v>
      </c>
    </row>
    <row r="53" spans="2:4" hidden="1" outlineLevel="1" x14ac:dyDescent="0.2">
      <c r="B53" s="25" t="s">
        <v>46</v>
      </c>
    </row>
    <row r="54" spans="2:4" hidden="1" outlineLevel="1" x14ac:dyDescent="0.2">
      <c r="B54" s="21" t="s">
        <v>47</v>
      </c>
    </row>
    <row r="55" spans="2:4" hidden="1" outlineLevel="1" x14ac:dyDescent="0.2"/>
    <row r="56" spans="2:4" hidden="1" outlineLevel="1" x14ac:dyDescent="0.2">
      <c r="B56" s="21" t="s">
        <v>48</v>
      </c>
    </row>
    <row r="57" spans="2:4" hidden="1" outlineLevel="1" x14ac:dyDescent="0.2">
      <c r="B57" s="21" t="s">
        <v>49</v>
      </c>
    </row>
    <row r="58" spans="2:4" hidden="1" outlineLevel="1" x14ac:dyDescent="0.2">
      <c r="B58" s="21" t="s">
        <v>50</v>
      </c>
    </row>
    <row r="59" spans="2:4" hidden="1" outlineLevel="1" x14ac:dyDescent="0.2">
      <c r="B59" s="21" t="s">
        <v>51</v>
      </c>
    </row>
    <row r="60" spans="2:4" hidden="1" outlineLevel="1" x14ac:dyDescent="0.2">
      <c r="B60" s="21" t="s">
        <v>52</v>
      </c>
    </row>
    <row r="61" spans="2:4" hidden="1" outlineLevel="1" x14ac:dyDescent="0.2">
      <c r="B61" s="21" t="s">
        <v>53</v>
      </c>
    </row>
    <row r="62" spans="2:4" hidden="1" outlineLevel="1" x14ac:dyDescent="0.2">
      <c r="B62" s="21" t="s">
        <v>54</v>
      </c>
    </row>
    <row r="63" spans="2:4" hidden="1" outlineLevel="1" x14ac:dyDescent="0.2">
      <c r="B63" s="21" t="s">
        <v>55</v>
      </c>
    </row>
    <row r="64" spans="2:4" hidden="1" outlineLevel="1" x14ac:dyDescent="0.2">
      <c r="B64" s="21" t="s">
        <v>56</v>
      </c>
    </row>
    <row r="65" spans="2:4" hidden="1" outlineLevel="1" x14ac:dyDescent="0.2">
      <c r="B65" s="21" t="s">
        <v>57</v>
      </c>
    </row>
    <row r="66" spans="2:4" collapsed="1" x14ac:dyDescent="0.2"/>
    <row r="67" spans="2:4" ht="19" customHeight="1" x14ac:dyDescent="0.2">
      <c r="B67" s="46" t="s">
        <v>58</v>
      </c>
    </row>
    <row r="69" spans="2:4" ht="18" customHeight="1" x14ac:dyDescent="0.2">
      <c r="B69" s="65" t="s">
        <v>30</v>
      </c>
      <c r="C69" s="66" t="s">
        <v>31</v>
      </c>
      <c r="D69" s="65" t="s">
        <v>3</v>
      </c>
    </row>
    <row r="70" spans="2:4" ht="30" customHeight="1" x14ac:dyDescent="0.2">
      <c r="B70" s="23" t="s">
        <v>59</v>
      </c>
      <c r="C70" s="92">
        <v>1</v>
      </c>
      <c r="D70" s="23" t="s">
        <v>60</v>
      </c>
    </row>
    <row r="71" spans="2:4" ht="17.5" customHeight="1" x14ac:dyDescent="0.2">
      <c r="B71" s="23" t="s">
        <v>61</v>
      </c>
      <c r="C71" s="92">
        <v>2</v>
      </c>
      <c r="D71" s="23" t="s">
        <v>62</v>
      </c>
    </row>
    <row r="72" spans="2:4" ht="31" customHeight="1" x14ac:dyDescent="0.2">
      <c r="B72" s="23" t="s">
        <v>63</v>
      </c>
      <c r="C72" s="92">
        <v>3</v>
      </c>
      <c r="D72" s="23" t="s">
        <v>64</v>
      </c>
    </row>
    <row r="73" spans="2:4" ht="37" customHeight="1" x14ac:dyDescent="0.2">
      <c r="B73" s="23" t="s">
        <v>65</v>
      </c>
      <c r="C73" s="92">
        <v>5</v>
      </c>
      <c r="D73" s="93" t="s">
        <v>66</v>
      </c>
    </row>
    <row r="74" spans="2:4" ht="37" customHeight="1" x14ac:dyDescent="0.2">
      <c r="B74" s="23" t="s">
        <v>67</v>
      </c>
      <c r="C74" s="92">
        <v>6</v>
      </c>
      <c r="D74" s="93" t="s">
        <v>68</v>
      </c>
    </row>
    <row r="75" spans="2:4" ht="25" customHeight="1" x14ac:dyDescent="0.2">
      <c r="B75" s="23" t="s">
        <v>69</v>
      </c>
      <c r="C75" s="92">
        <v>7</v>
      </c>
      <c r="D75" s="23" t="s">
        <v>70</v>
      </c>
    </row>
    <row r="76" spans="2:4" ht="36.85" customHeight="1" x14ac:dyDescent="0.2">
      <c r="B76" s="23" t="s">
        <v>71</v>
      </c>
      <c r="C76" s="92">
        <v>8</v>
      </c>
      <c r="D76" s="94" t="s">
        <v>72</v>
      </c>
    </row>
    <row r="77" spans="2:4" ht="31.5" customHeight="1" x14ac:dyDescent="0.2">
      <c r="B77" s="23" t="s">
        <v>73</v>
      </c>
      <c r="C77" s="92">
        <v>10</v>
      </c>
      <c r="D77" s="23" t="s">
        <v>74</v>
      </c>
    </row>
    <row r="78" spans="2:4" ht="24" customHeight="1" x14ac:dyDescent="0.2">
      <c r="B78" s="23" t="s">
        <v>75</v>
      </c>
      <c r="C78" s="92">
        <v>11</v>
      </c>
      <c r="D78" s="23" t="s">
        <v>76</v>
      </c>
    </row>
    <row r="79" spans="2:4" ht="23.5" customHeight="1" x14ac:dyDescent="0.2">
      <c r="B79" s="23" t="s">
        <v>77</v>
      </c>
      <c r="C79" s="92">
        <v>12</v>
      </c>
      <c r="D79" s="23" t="s">
        <v>78</v>
      </c>
    </row>
    <row r="80" spans="2:4" ht="21.85" customHeight="1" x14ac:dyDescent="0.2">
      <c r="B80" s="23" t="s">
        <v>79</v>
      </c>
      <c r="C80" s="92">
        <v>13</v>
      </c>
      <c r="D80" s="23" t="s">
        <v>80</v>
      </c>
    </row>
    <row r="81" spans="2:4" ht="31" customHeight="1" x14ac:dyDescent="0.2">
      <c r="B81" s="23" t="s">
        <v>77</v>
      </c>
      <c r="C81" s="92">
        <v>16</v>
      </c>
      <c r="D81" s="23" t="s">
        <v>81</v>
      </c>
    </row>
    <row r="82" spans="2:4" ht="34" customHeight="1" x14ac:dyDescent="0.2">
      <c r="B82" s="23" t="s">
        <v>82</v>
      </c>
      <c r="C82" s="92">
        <v>17</v>
      </c>
      <c r="D82" s="23" t="s">
        <v>83</v>
      </c>
    </row>
    <row r="83" spans="2:4" ht="30" customHeight="1" x14ac:dyDescent="0.2">
      <c r="B83" s="23" t="s">
        <v>84</v>
      </c>
      <c r="C83" s="92">
        <v>18</v>
      </c>
      <c r="D83" s="23" t="s">
        <v>85</v>
      </c>
    </row>
    <row r="84" spans="2:4" ht="31.5" customHeight="1" x14ac:dyDescent="0.2">
      <c r="B84" s="23" t="s">
        <v>86</v>
      </c>
      <c r="C84" s="92">
        <v>21</v>
      </c>
      <c r="D84" s="23" t="s">
        <v>87</v>
      </c>
    </row>
    <row r="85" spans="2:4" ht="45" customHeight="1" x14ac:dyDescent="0.2">
      <c r="B85" s="23" t="s">
        <v>88</v>
      </c>
      <c r="C85" s="92">
        <v>22</v>
      </c>
      <c r="D85" s="23" t="s">
        <v>89</v>
      </c>
    </row>
    <row r="86" spans="2:4" ht="32.5" customHeight="1" x14ac:dyDescent="0.2">
      <c r="B86" s="23" t="s">
        <v>90</v>
      </c>
      <c r="C86" s="92">
        <v>23</v>
      </c>
      <c r="D86" s="23" t="s">
        <v>91</v>
      </c>
    </row>
    <row r="87" spans="2:4" x14ac:dyDescent="0.2">
      <c r="B87" s="23" t="s">
        <v>92</v>
      </c>
      <c r="C87" s="92">
        <v>24</v>
      </c>
      <c r="D87" s="23" t="s">
        <v>93</v>
      </c>
    </row>
    <row r="88" spans="2:4" ht="44.35" customHeight="1" x14ac:dyDescent="0.2">
      <c r="B88" s="23" t="s">
        <v>94</v>
      </c>
      <c r="C88" s="92">
        <v>25</v>
      </c>
      <c r="D88" s="23" t="s">
        <v>95</v>
      </c>
    </row>
    <row r="89" spans="2:4" ht="57" customHeight="1" x14ac:dyDescent="0.2">
      <c r="B89" s="23" t="s">
        <v>96</v>
      </c>
      <c r="C89" s="92">
        <v>26</v>
      </c>
      <c r="D89" s="23" t="s">
        <v>97</v>
      </c>
    </row>
    <row r="91" spans="2:4" ht="13.5" hidden="1" customHeight="1" outlineLevel="1" x14ac:dyDescent="0.2">
      <c r="B91" s="25" t="s">
        <v>46</v>
      </c>
    </row>
    <row r="92" spans="2:4" hidden="1" outlineLevel="1" x14ac:dyDescent="0.2">
      <c r="B92" s="21" t="s">
        <v>47</v>
      </c>
    </row>
    <row r="93" spans="2:4" hidden="1" outlineLevel="1" x14ac:dyDescent="0.2"/>
    <row r="94" spans="2:4" hidden="1" outlineLevel="1" x14ac:dyDescent="0.2">
      <c r="B94" s="21" t="s">
        <v>48</v>
      </c>
    </row>
    <row r="95" spans="2:4" hidden="1" outlineLevel="1" x14ac:dyDescent="0.2">
      <c r="B95" s="21" t="s">
        <v>98</v>
      </c>
    </row>
    <row r="96" spans="2:4" hidden="1" outlineLevel="1" x14ac:dyDescent="0.2">
      <c r="B96" s="21" t="s">
        <v>99</v>
      </c>
    </row>
    <row r="97" spans="2:2" hidden="1" outlineLevel="1" x14ac:dyDescent="0.2">
      <c r="B97" s="21" t="s">
        <v>100</v>
      </c>
    </row>
    <row r="98" spans="2:2" hidden="1" outlineLevel="1" x14ac:dyDescent="0.2">
      <c r="B98" s="21" t="s">
        <v>101</v>
      </c>
    </row>
    <row r="99" spans="2:2" hidden="1" outlineLevel="1" x14ac:dyDescent="0.2">
      <c r="B99" s="21" t="s">
        <v>102</v>
      </c>
    </row>
    <row r="100" spans="2:2" hidden="1" outlineLevel="1" x14ac:dyDescent="0.2">
      <c r="B100" s="21" t="s">
        <v>103</v>
      </c>
    </row>
    <row r="101" spans="2:2" hidden="1" outlineLevel="1" x14ac:dyDescent="0.2">
      <c r="B101" s="21" t="s">
        <v>104</v>
      </c>
    </row>
    <row r="102" spans="2:2" hidden="1" outlineLevel="1" x14ac:dyDescent="0.2">
      <c r="B102" s="21" t="s">
        <v>105</v>
      </c>
    </row>
    <row r="103" spans="2:2" hidden="1" outlineLevel="1" x14ac:dyDescent="0.2">
      <c r="B103" s="21" t="s">
        <v>106</v>
      </c>
    </row>
    <row r="104" spans="2:2" hidden="1" outlineLevel="1" x14ac:dyDescent="0.2">
      <c r="B104" s="21" t="s">
        <v>107</v>
      </c>
    </row>
    <row r="105" spans="2:2" hidden="1" outlineLevel="1" x14ac:dyDescent="0.2">
      <c r="B105" s="21" t="s">
        <v>108</v>
      </c>
    </row>
    <row r="106" spans="2:2" hidden="1" outlineLevel="1" x14ac:dyDescent="0.2">
      <c r="B106" s="21" t="s">
        <v>109</v>
      </c>
    </row>
    <row r="107" spans="2:2" hidden="1" outlineLevel="1" x14ac:dyDescent="0.2">
      <c r="B107" s="21" t="s">
        <v>110</v>
      </c>
    </row>
    <row r="108" spans="2:2" hidden="1" outlineLevel="1" x14ac:dyDescent="0.2">
      <c r="B108" s="21" t="s">
        <v>111</v>
      </c>
    </row>
    <row r="109" spans="2:2" collapsed="1" x14ac:dyDescent="0.2"/>
    <row r="114" ht="13.5" customHeight="1" x14ac:dyDescent="0.2"/>
  </sheetData>
  <sheetProtection algorithmName="SHA-512" hashValue="nXFt3DOeyHDOkJBTCk1wbTw/Qcv/y44N8CQr8xz8ar6KIeU3Ln/u2DLEE7FRujBkY5RRfbRqqeZMOAuxzer4Tw==" saltValue="AsU55FZrIErA4DX4yhT8Lw==" spinCount="100000" sheet="1" objects="1" scenarios="1"/>
  <mergeCells count="11">
    <mergeCell ref="B19:D19"/>
    <mergeCell ref="B30:D30"/>
    <mergeCell ref="B34:D34"/>
    <mergeCell ref="B7:D7"/>
    <mergeCell ref="B12:D12"/>
    <mergeCell ref="B13:D13"/>
    <mergeCell ref="B16:D16"/>
    <mergeCell ref="B17:D17"/>
    <mergeCell ref="B18:D18"/>
    <mergeCell ref="B24:D24"/>
    <mergeCell ref="B33:D33"/>
  </mergeCells>
  <hyperlinks>
    <hyperlink ref="D45" r:id="rId1" xr:uid="{650713DF-C6EE-4D33-9FE8-3EE681386AD5}"/>
  </hyperlinks>
  <pageMargins left="0.70866141732283472" right="0.70866141732283472" top="0.74803149606299213" bottom="0.74803149606299213" header="0.31496062992125984" footer="0.31496062992125984"/>
  <pageSetup paperSize="9" scale="58" fitToHeight="0" orientation="landscape" r:id="rId2"/>
  <headerFooter>
    <oddHeader>&amp;L&amp;"Calibri,Regular"&amp;10&amp;K000000 FCA Official&amp;1#&amp;11&amp;K000000
&amp;F&amp;C&amp;A&amp;R Printed on &amp;D</oddHeader>
    <oddFooter>Page &amp;P of &amp;N</oddFooter>
  </headerFooter>
  <rowBreaks count="2" manualBreakCount="2">
    <brk id="37" max="3" man="1"/>
    <brk id="66"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110A-53E6-492B-8508-6E6AA752F97C}">
  <sheetPr codeName="Sheet2">
    <tabColor rgb="FFFF585D"/>
    <pageSetUpPr fitToPage="1"/>
  </sheetPr>
  <dimension ref="A1:O27"/>
  <sheetViews>
    <sheetView showGridLines="0" zoomScaleNormal="100" workbookViewId="0">
      <pane ySplit="9" topLeftCell="A10" activePane="bottomLeft" state="frozen"/>
      <selection activeCell="C84" sqref="C84"/>
      <selection pane="bottomLeft"/>
    </sheetView>
  </sheetViews>
  <sheetFormatPr defaultColWidth="7.109375" defaultRowHeight="12.7" x14ac:dyDescent="0.2"/>
  <cols>
    <col min="1" max="1" width="3.88671875" style="96" customWidth="1"/>
    <col min="2" max="2" width="4.88671875" style="14" customWidth="1"/>
    <col min="3" max="3" width="62.44140625" style="14" customWidth="1"/>
    <col min="4" max="6" width="1.44140625" style="14" customWidth="1"/>
    <col min="7" max="8" width="18.44140625" style="14" customWidth="1"/>
    <col min="9" max="9" width="19.5546875" style="14" customWidth="1"/>
    <col min="10" max="12" width="18.44140625" style="14" customWidth="1"/>
    <col min="13" max="13" width="2" style="96" customWidth="1"/>
    <col min="14" max="14" width="79.88671875" style="14" customWidth="1"/>
    <col min="15" max="15" width="3.44140625" style="96" customWidth="1"/>
    <col min="16" max="241" width="7.109375" style="14"/>
    <col min="242" max="242" width="3.88671875" style="14" customWidth="1"/>
    <col min="243" max="249" width="7.5546875" style="14" customWidth="1"/>
    <col min="250" max="250" width="10" style="14" customWidth="1"/>
    <col min="251" max="497" width="7.109375" style="14"/>
    <col min="498" max="498" width="3.88671875" style="14" customWidth="1"/>
    <col min="499" max="505" width="7.5546875" style="14" customWidth="1"/>
    <col min="506" max="506" width="10" style="14" customWidth="1"/>
    <col min="507" max="753" width="7.109375" style="14"/>
    <col min="754" max="754" width="3.88671875" style="14" customWidth="1"/>
    <col min="755" max="761" width="7.5546875" style="14" customWidth="1"/>
    <col min="762" max="762" width="10" style="14" customWidth="1"/>
    <col min="763" max="1009" width="7.109375" style="14"/>
    <col min="1010" max="1010" width="3.88671875" style="14" customWidth="1"/>
    <col min="1011" max="1017" width="7.5546875" style="14" customWidth="1"/>
    <col min="1018" max="1018" width="10" style="14" customWidth="1"/>
    <col min="1019" max="1265" width="7.109375" style="14"/>
    <col min="1266" max="1266" width="3.88671875" style="14" customWidth="1"/>
    <col min="1267" max="1273" width="7.5546875" style="14" customWidth="1"/>
    <col min="1274" max="1274" width="10" style="14" customWidth="1"/>
    <col min="1275" max="1521" width="7.109375" style="14"/>
    <col min="1522" max="1522" width="3.88671875" style="14" customWidth="1"/>
    <col min="1523" max="1529" width="7.5546875" style="14" customWidth="1"/>
    <col min="1530" max="1530" width="10" style="14" customWidth="1"/>
    <col min="1531" max="1777" width="7.109375" style="14"/>
    <col min="1778" max="1778" width="3.88671875" style="14" customWidth="1"/>
    <col min="1779" max="1785" width="7.5546875" style="14" customWidth="1"/>
    <col min="1786" max="1786" width="10" style="14" customWidth="1"/>
    <col min="1787" max="2033" width="7.109375" style="14"/>
    <col min="2034" max="2034" width="3.88671875" style="14" customWidth="1"/>
    <col min="2035" max="2041" width="7.5546875" style="14" customWidth="1"/>
    <col min="2042" max="2042" width="10" style="14" customWidth="1"/>
    <col min="2043" max="2289" width="7.109375" style="14"/>
    <col min="2290" max="2290" width="3.88671875" style="14" customWidth="1"/>
    <col min="2291" max="2297" width="7.5546875" style="14" customWidth="1"/>
    <col min="2298" max="2298" width="10" style="14" customWidth="1"/>
    <col min="2299" max="2545" width="7.109375" style="14"/>
    <col min="2546" max="2546" width="3.88671875" style="14" customWidth="1"/>
    <col min="2547" max="2553" width="7.5546875" style="14" customWidth="1"/>
    <col min="2554" max="2554" width="10" style="14" customWidth="1"/>
    <col min="2555" max="2801" width="7.109375" style="14"/>
    <col min="2802" max="2802" width="3.88671875" style="14" customWidth="1"/>
    <col min="2803" max="2809" width="7.5546875" style="14" customWidth="1"/>
    <col min="2810" max="2810" width="10" style="14" customWidth="1"/>
    <col min="2811" max="3057" width="7.109375" style="14"/>
    <col min="3058" max="3058" width="3.88671875" style="14" customWidth="1"/>
    <col min="3059" max="3065" width="7.5546875" style="14" customWidth="1"/>
    <col min="3066" max="3066" width="10" style="14" customWidth="1"/>
    <col min="3067" max="3313" width="7.109375" style="14"/>
    <col min="3314" max="3314" width="3.88671875" style="14" customWidth="1"/>
    <col min="3315" max="3321" width="7.5546875" style="14" customWidth="1"/>
    <col min="3322" max="3322" width="10" style="14" customWidth="1"/>
    <col min="3323" max="3569" width="7.109375" style="14"/>
    <col min="3570" max="3570" width="3.88671875" style="14" customWidth="1"/>
    <col min="3571" max="3577" width="7.5546875" style="14" customWidth="1"/>
    <col min="3578" max="3578" width="10" style="14" customWidth="1"/>
    <col min="3579" max="3825" width="7.109375" style="14"/>
    <col min="3826" max="3826" width="3.88671875" style="14" customWidth="1"/>
    <col min="3827" max="3833" width="7.5546875" style="14" customWidth="1"/>
    <col min="3834" max="3834" width="10" style="14" customWidth="1"/>
    <col min="3835" max="4081" width="7.109375" style="14"/>
    <col min="4082" max="4082" width="3.88671875" style="14" customWidth="1"/>
    <col min="4083" max="4089" width="7.5546875" style="14" customWidth="1"/>
    <col min="4090" max="4090" width="10" style="14" customWidth="1"/>
    <col min="4091" max="4337" width="7.109375" style="14"/>
    <col min="4338" max="4338" width="3.88671875" style="14" customWidth="1"/>
    <col min="4339" max="4345" width="7.5546875" style="14" customWidth="1"/>
    <col min="4346" max="4346" width="10" style="14" customWidth="1"/>
    <col min="4347" max="4593" width="7.109375" style="14"/>
    <col min="4594" max="4594" width="3.88671875" style="14" customWidth="1"/>
    <col min="4595" max="4601" width="7.5546875" style="14" customWidth="1"/>
    <col min="4602" max="4602" width="10" style="14" customWidth="1"/>
    <col min="4603" max="4849" width="7.109375" style="14"/>
    <col min="4850" max="4850" width="3.88671875" style="14" customWidth="1"/>
    <col min="4851" max="4857" width="7.5546875" style="14" customWidth="1"/>
    <col min="4858" max="4858" width="10" style="14" customWidth="1"/>
    <col min="4859" max="5105" width="7.109375" style="14"/>
    <col min="5106" max="5106" width="3.88671875" style="14" customWidth="1"/>
    <col min="5107" max="5113" width="7.5546875" style="14" customWidth="1"/>
    <col min="5114" max="5114" width="10" style="14" customWidth="1"/>
    <col min="5115" max="5361" width="7.109375" style="14"/>
    <col min="5362" max="5362" width="3.88671875" style="14" customWidth="1"/>
    <col min="5363" max="5369" width="7.5546875" style="14" customWidth="1"/>
    <col min="5370" max="5370" width="10" style="14" customWidth="1"/>
    <col min="5371" max="5617" width="7.109375" style="14"/>
    <col min="5618" max="5618" width="3.88671875" style="14" customWidth="1"/>
    <col min="5619" max="5625" width="7.5546875" style="14" customWidth="1"/>
    <col min="5626" max="5626" width="10" style="14" customWidth="1"/>
    <col min="5627" max="5873" width="7.109375" style="14"/>
    <col min="5874" max="5874" width="3.88671875" style="14" customWidth="1"/>
    <col min="5875" max="5881" width="7.5546875" style="14" customWidth="1"/>
    <col min="5882" max="5882" width="10" style="14" customWidth="1"/>
    <col min="5883" max="6129" width="7.109375" style="14"/>
    <col min="6130" max="6130" width="3.88671875" style="14" customWidth="1"/>
    <col min="6131" max="6137" width="7.5546875" style="14" customWidth="1"/>
    <col min="6138" max="6138" width="10" style="14" customWidth="1"/>
    <col min="6139" max="6385" width="7.109375" style="14"/>
    <col min="6386" max="6386" width="3.88671875" style="14" customWidth="1"/>
    <col min="6387" max="6393" width="7.5546875" style="14" customWidth="1"/>
    <col min="6394" max="6394" width="10" style="14" customWidth="1"/>
    <col min="6395" max="6641" width="7.109375" style="14"/>
    <col min="6642" max="6642" width="3.88671875" style="14" customWidth="1"/>
    <col min="6643" max="6649" width="7.5546875" style="14" customWidth="1"/>
    <col min="6650" max="6650" width="10" style="14" customWidth="1"/>
    <col min="6651" max="6897" width="7.109375" style="14"/>
    <col min="6898" max="6898" width="3.88671875" style="14" customWidth="1"/>
    <col min="6899" max="6905" width="7.5546875" style="14" customWidth="1"/>
    <col min="6906" max="6906" width="10" style="14" customWidth="1"/>
    <col min="6907" max="7153" width="7.109375" style="14"/>
    <col min="7154" max="7154" width="3.88671875" style="14" customWidth="1"/>
    <col min="7155" max="7161" width="7.5546875" style="14" customWidth="1"/>
    <col min="7162" max="7162" width="10" style="14" customWidth="1"/>
    <col min="7163" max="7409" width="7.109375" style="14"/>
    <col min="7410" max="7410" width="3.88671875" style="14" customWidth="1"/>
    <col min="7411" max="7417" width="7.5546875" style="14" customWidth="1"/>
    <col min="7418" max="7418" width="10" style="14" customWidth="1"/>
    <col min="7419" max="7665" width="7.109375" style="14"/>
    <col min="7666" max="7666" width="3.88671875" style="14" customWidth="1"/>
    <col min="7667" max="7673" width="7.5546875" style="14" customWidth="1"/>
    <col min="7674" max="7674" width="10" style="14" customWidth="1"/>
    <col min="7675" max="7921" width="7.109375" style="14"/>
    <col min="7922" max="7922" width="3.88671875" style="14" customWidth="1"/>
    <col min="7923" max="7929" width="7.5546875" style="14" customWidth="1"/>
    <col min="7930" max="7930" width="10" style="14" customWidth="1"/>
    <col min="7931" max="8177" width="7.109375" style="14"/>
    <col min="8178" max="8178" width="3.88671875" style="14" customWidth="1"/>
    <col min="8179" max="8185" width="7.5546875" style="14" customWidth="1"/>
    <col min="8186" max="8186" width="10" style="14" customWidth="1"/>
    <col min="8187" max="8433" width="7.109375" style="14"/>
    <col min="8434" max="8434" width="3.88671875" style="14" customWidth="1"/>
    <col min="8435" max="8441" width="7.5546875" style="14" customWidth="1"/>
    <col min="8442" max="8442" width="10" style="14" customWidth="1"/>
    <col min="8443" max="8689" width="7.109375" style="14"/>
    <col min="8690" max="8690" width="3.88671875" style="14" customWidth="1"/>
    <col min="8691" max="8697" width="7.5546875" style="14" customWidth="1"/>
    <col min="8698" max="8698" width="10" style="14" customWidth="1"/>
    <col min="8699" max="8945" width="7.109375" style="14"/>
    <col min="8946" max="8946" width="3.88671875" style="14" customWidth="1"/>
    <col min="8947" max="8953" width="7.5546875" style="14" customWidth="1"/>
    <col min="8954" max="8954" width="10" style="14" customWidth="1"/>
    <col min="8955" max="9201" width="7.109375" style="14"/>
    <col min="9202" max="9202" width="3.88671875" style="14" customWidth="1"/>
    <col min="9203" max="9209" width="7.5546875" style="14" customWidth="1"/>
    <col min="9210" max="9210" width="10" style="14" customWidth="1"/>
    <col min="9211" max="9457" width="7.109375" style="14"/>
    <col min="9458" max="9458" width="3.88671875" style="14" customWidth="1"/>
    <col min="9459" max="9465" width="7.5546875" style="14" customWidth="1"/>
    <col min="9466" max="9466" width="10" style="14" customWidth="1"/>
    <col min="9467" max="9713" width="7.109375" style="14"/>
    <col min="9714" max="9714" width="3.88671875" style="14" customWidth="1"/>
    <col min="9715" max="9721" width="7.5546875" style="14" customWidth="1"/>
    <col min="9722" max="9722" width="10" style="14" customWidth="1"/>
    <col min="9723" max="9969" width="7.109375" style="14"/>
    <col min="9970" max="9970" width="3.88671875" style="14" customWidth="1"/>
    <col min="9971" max="9977" width="7.5546875" style="14" customWidth="1"/>
    <col min="9978" max="9978" width="10" style="14" customWidth="1"/>
    <col min="9979" max="10225" width="7.109375" style="14"/>
    <col min="10226" max="10226" width="3.88671875" style="14" customWidth="1"/>
    <col min="10227" max="10233" width="7.5546875" style="14" customWidth="1"/>
    <col min="10234" max="10234" width="10" style="14" customWidth="1"/>
    <col min="10235" max="10481" width="7.109375" style="14"/>
    <col min="10482" max="10482" width="3.88671875" style="14" customWidth="1"/>
    <col min="10483" max="10489" width="7.5546875" style="14" customWidth="1"/>
    <col min="10490" max="10490" width="10" style="14" customWidth="1"/>
    <col min="10491" max="10737" width="7.109375" style="14"/>
    <col min="10738" max="10738" width="3.88671875" style="14" customWidth="1"/>
    <col min="10739" max="10745" width="7.5546875" style="14" customWidth="1"/>
    <col min="10746" max="10746" width="10" style="14" customWidth="1"/>
    <col min="10747" max="10993" width="7.109375" style="14"/>
    <col min="10994" max="10994" width="3.88671875" style="14" customWidth="1"/>
    <col min="10995" max="11001" width="7.5546875" style="14" customWidth="1"/>
    <col min="11002" max="11002" width="10" style="14" customWidth="1"/>
    <col min="11003" max="11249" width="7.109375" style="14"/>
    <col min="11250" max="11250" width="3.88671875" style="14" customWidth="1"/>
    <col min="11251" max="11257" width="7.5546875" style="14" customWidth="1"/>
    <col min="11258" max="11258" width="10" style="14" customWidth="1"/>
    <col min="11259" max="11505" width="7.109375" style="14"/>
    <col min="11506" max="11506" width="3.88671875" style="14" customWidth="1"/>
    <col min="11507" max="11513" width="7.5546875" style="14" customWidth="1"/>
    <col min="11514" max="11514" width="10" style="14" customWidth="1"/>
    <col min="11515" max="11761" width="7.109375" style="14"/>
    <col min="11762" max="11762" width="3.88671875" style="14" customWidth="1"/>
    <col min="11763" max="11769" width="7.5546875" style="14" customWidth="1"/>
    <col min="11770" max="11770" width="10" style="14" customWidth="1"/>
    <col min="11771" max="12017" width="7.109375" style="14"/>
    <col min="12018" max="12018" width="3.88671875" style="14" customWidth="1"/>
    <col min="12019" max="12025" width="7.5546875" style="14" customWidth="1"/>
    <col min="12026" max="12026" width="10" style="14" customWidth="1"/>
    <col min="12027" max="12273" width="7.109375" style="14"/>
    <col min="12274" max="12274" width="3.88671875" style="14" customWidth="1"/>
    <col min="12275" max="12281" width="7.5546875" style="14" customWidth="1"/>
    <col min="12282" max="12282" width="10" style="14" customWidth="1"/>
    <col min="12283" max="12529" width="7.109375" style="14"/>
    <col min="12530" max="12530" width="3.88671875" style="14" customWidth="1"/>
    <col min="12531" max="12537" width="7.5546875" style="14" customWidth="1"/>
    <col min="12538" max="12538" width="10" style="14" customWidth="1"/>
    <col min="12539" max="12785" width="7.109375" style="14"/>
    <col min="12786" max="12786" width="3.88671875" style="14" customWidth="1"/>
    <col min="12787" max="12793" width="7.5546875" style="14" customWidth="1"/>
    <col min="12794" max="12794" width="10" style="14" customWidth="1"/>
    <col min="12795" max="13041" width="7.109375" style="14"/>
    <col min="13042" max="13042" width="3.88671875" style="14" customWidth="1"/>
    <col min="13043" max="13049" width="7.5546875" style="14" customWidth="1"/>
    <col min="13050" max="13050" width="10" style="14" customWidth="1"/>
    <col min="13051" max="13297" width="7.109375" style="14"/>
    <col min="13298" max="13298" width="3.88671875" style="14" customWidth="1"/>
    <col min="13299" max="13305" width="7.5546875" style="14" customWidth="1"/>
    <col min="13306" max="13306" width="10" style="14" customWidth="1"/>
    <col min="13307" max="13553" width="7.109375" style="14"/>
    <col min="13554" max="13554" width="3.88671875" style="14" customWidth="1"/>
    <col min="13555" max="13561" width="7.5546875" style="14" customWidth="1"/>
    <col min="13562" max="13562" width="10" style="14" customWidth="1"/>
    <col min="13563" max="13809" width="7.109375" style="14"/>
    <col min="13810" max="13810" width="3.88671875" style="14" customWidth="1"/>
    <col min="13811" max="13817" width="7.5546875" style="14" customWidth="1"/>
    <col min="13818" max="13818" width="10" style="14" customWidth="1"/>
    <col min="13819" max="14065" width="7.109375" style="14"/>
    <col min="14066" max="14066" width="3.88671875" style="14" customWidth="1"/>
    <col min="14067" max="14073" width="7.5546875" style="14" customWidth="1"/>
    <col min="14074" max="14074" width="10" style="14" customWidth="1"/>
    <col min="14075" max="14321" width="7.109375" style="14"/>
    <col min="14322" max="14322" width="3.88671875" style="14" customWidth="1"/>
    <col min="14323" max="14329" width="7.5546875" style="14" customWidth="1"/>
    <col min="14330" max="14330" width="10" style="14" customWidth="1"/>
    <col min="14331" max="14577" width="7.109375" style="14"/>
    <col min="14578" max="14578" width="3.88671875" style="14" customWidth="1"/>
    <col min="14579" max="14585" width="7.5546875" style="14" customWidth="1"/>
    <col min="14586" max="14586" width="10" style="14" customWidth="1"/>
    <col min="14587" max="14833" width="7.109375" style="14"/>
    <col min="14834" max="14834" width="3.88671875" style="14" customWidth="1"/>
    <col min="14835" max="14841" width="7.5546875" style="14" customWidth="1"/>
    <col min="14842" max="14842" width="10" style="14" customWidth="1"/>
    <col min="14843" max="15089" width="7.109375" style="14"/>
    <col min="15090" max="15090" width="3.88671875" style="14" customWidth="1"/>
    <col min="15091" max="15097" width="7.5546875" style="14" customWidth="1"/>
    <col min="15098" max="15098" width="10" style="14" customWidth="1"/>
    <col min="15099" max="15345" width="7.109375" style="14"/>
    <col min="15346" max="15346" width="3.88671875" style="14" customWidth="1"/>
    <col min="15347" max="15353" width="7.5546875" style="14" customWidth="1"/>
    <col min="15354" max="15354" width="10" style="14" customWidth="1"/>
    <col min="15355" max="15601" width="7.109375" style="14"/>
    <col min="15602" max="15602" width="3.88671875" style="14" customWidth="1"/>
    <col min="15603" max="15609" width="7.5546875" style="14" customWidth="1"/>
    <col min="15610" max="15610" width="10" style="14" customWidth="1"/>
    <col min="15611" max="15857" width="7.109375" style="14"/>
    <col min="15858" max="15858" width="3.88671875" style="14" customWidth="1"/>
    <col min="15859" max="15865" width="7.5546875" style="14" customWidth="1"/>
    <col min="15866" max="15866" width="10" style="14" customWidth="1"/>
    <col min="15867" max="16113" width="7.109375" style="14"/>
    <col min="16114" max="16114" width="3.88671875" style="14" customWidth="1"/>
    <col min="16115" max="16121" width="7.5546875" style="14" customWidth="1"/>
    <col min="16122" max="16122" width="10" style="14" customWidth="1"/>
    <col min="16123" max="16384" width="7.109375" style="14"/>
  </cols>
  <sheetData>
    <row r="1" spans="1:15" s="96" customFormat="1" x14ac:dyDescent="0.2">
      <c r="A1" s="96" t="s">
        <v>112</v>
      </c>
      <c r="B1" s="96" t="s">
        <v>113</v>
      </c>
      <c r="C1" s="96" t="s">
        <v>114</v>
      </c>
      <c r="D1" s="96" t="s">
        <v>115</v>
      </c>
      <c r="E1" s="96" t="s">
        <v>116</v>
      </c>
      <c r="F1" s="96" t="s">
        <v>117</v>
      </c>
      <c r="G1" s="96" t="s">
        <v>118</v>
      </c>
      <c r="H1" s="96" t="s">
        <v>119</v>
      </c>
      <c r="I1" s="96" t="s">
        <v>120</v>
      </c>
      <c r="J1" s="96" t="s">
        <v>121</v>
      </c>
      <c r="K1" s="96" t="s">
        <v>122</v>
      </c>
      <c r="L1" s="96" t="s">
        <v>123</v>
      </c>
      <c r="M1" s="96" t="s">
        <v>124</v>
      </c>
      <c r="N1" s="96" t="s">
        <v>125</v>
      </c>
      <c r="O1" s="96" t="s">
        <v>126</v>
      </c>
    </row>
    <row r="2" spans="1:15" ht="17.350000000000001" x14ac:dyDescent="0.25">
      <c r="A2" s="96">
        <f>G5</f>
        <v>0</v>
      </c>
      <c r="B2" s="2" t="str">
        <f>"Income Statement"</f>
        <v>Income Statement</v>
      </c>
      <c r="M2" s="96" t="str">
        <f>'Guidance &amp; Glossary'!B4</f>
        <v>v1.1</v>
      </c>
      <c r="O2" s="97" t="str">
        <f>MID(B4,FIND(":",B4)+2,20)</f>
        <v>Single</v>
      </c>
    </row>
    <row r="3" spans="1:15" ht="13.5" customHeight="1" x14ac:dyDescent="0.2">
      <c r="B3" s="14" t="str">
        <f>"Currency: "&amp;IF($G$5="","GBP",$G$5)</f>
        <v>Currency: GBP</v>
      </c>
      <c r="C3" s="15"/>
      <c r="D3" s="15"/>
      <c r="E3" s="15"/>
      <c r="F3" s="15"/>
      <c r="G3" s="16"/>
      <c r="H3" s="16"/>
    </row>
    <row r="4" spans="1:15" ht="13.5" customHeight="1" x14ac:dyDescent="0.2">
      <c r="B4" s="29" t="s">
        <v>127</v>
      </c>
      <c r="C4" s="15"/>
      <c r="D4" s="15"/>
      <c r="E4" s="15"/>
      <c r="F4" s="15"/>
      <c r="G4" s="16"/>
      <c r="H4" s="16"/>
    </row>
    <row r="5" spans="1:15" ht="13.5" hidden="1" customHeight="1" x14ac:dyDescent="0.2">
      <c r="B5" s="29" t="s">
        <v>128</v>
      </c>
      <c r="C5" s="15"/>
      <c r="D5" s="15"/>
      <c r="E5" s="15"/>
      <c r="G5" s="42"/>
      <c r="H5" s="16"/>
    </row>
    <row r="6" spans="1:15" ht="13.5" customHeight="1" x14ac:dyDescent="0.2">
      <c r="B6" s="29"/>
      <c r="C6" s="15"/>
      <c r="D6" s="15"/>
      <c r="E6" s="15"/>
      <c r="F6" s="15"/>
      <c r="G6" s="16"/>
      <c r="H6" s="16"/>
    </row>
    <row r="7" spans="1:15" ht="48.85" customHeight="1" x14ac:dyDescent="0.2">
      <c r="C7" s="73" t="str">
        <f>IF(OR(I8="[Please input year end date here (DD/MM/YYYY)]",I8=""),"* ERROR: please enter a valid year end date in the 'Current financial year' field first before completing this template *","")</f>
        <v>* ERROR: please enter a valid year end date in the 'Current financial year' field first before completing this template *</v>
      </c>
      <c r="D7" s="16"/>
      <c r="E7" s="16"/>
      <c r="F7" s="16"/>
      <c r="G7" s="50" t="s">
        <v>129</v>
      </c>
      <c r="H7" s="50" t="s">
        <v>130</v>
      </c>
      <c r="I7" s="50" t="s">
        <v>131</v>
      </c>
      <c r="J7" s="50" t="s">
        <v>132</v>
      </c>
      <c r="K7" s="50" t="s">
        <v>133</v>
      </c>
      <c r="L7" s="50" t="s">
        <v>134</v>
      </c>
      <c r="M7" s="97"/>
      <c r="N7" s="87" t="s">
        <v>135</v>
      </c>
    </row>
    <row r="8" spans="1:15" ht="38" x14ac:dyDescent="0.2">
      <c r="B8" s="13"/>
      <c r="C8" s="73" t="str">
        <f>IF(OR(N10="",N11="",N12=""),"* ERROR: please provide comments for your income sources *","")</f>
        <v>* ERROR: please provide comments for your income sources *</v>
      </c>
      <c r="D8" s="16"/>
      <c r="E8" s="16"/>
      <c r="F8" s="16"/>
      <c r="G8" s="52" t="str">
        <f>IFERROR(DATE(YEAR(H8)-1,MONTH(H8),DAY(H8)),"Fill in current financial year")</f>
        <v>Fill in current financial year</v>
      </c>
      <c r="H8" s="52" t="str">
        <f>IFERROR(DATE(YEAR(I8)-1,MONTH(I8),DAY(I8)),"Fill in current financial year")</f>
        <v>Fill in current financial year</v>
      </c>
      <c r="I8" s="52" t="s">
        <v>136</v>
      </c>
      <c r="J8" s="52" t="str">
        <f>IFERROR(DATE(YEAR(I8)+1,MONTH(I8),DAY(I8)),"Fill in current financial year")</f>
        <v>Fill in current financial year</v>
      </c>
      <c r="K8" s="52" t="str">
        <f t="shared" ref="K8:L8" si="0">IFERROR(DATE(YEAR(J8)+1,MONTH(J8),DAY(J8)),"Fill in current financial year")</f>
        <v>Fill in current financial year</v>
      </c>
      <c r="L8" s="52" t="str">
        <f t="shared" si="0"/>
        <v>Fill in current financial year</v>
      </c>
      <c r="N8" s="110" t="s">
        <v>137</v>
      </c>
    </row>
    <row r="9" spans="1:15" ht="13" customHeight="1" x14ac:dyDescent="0.2">
      <c r="B9" s="24"/>
      <c r="G9" s="17"/>
      <c r="H9" s="17"/>
      <c r="I9" s="16"/>
      <c r="N9" s="54"/>
    </row>
    <row r="10" spans="1:15" x14ac:dyDescent="0.2">
      <c r="B10" s="24">
        <v>1</v>
      </c>
      <c r="C10" s="16" t="s">
        <v>32</v>
      </c>
      <c r="D10" s="19"/>
      <c r="E10" s="19"/>
      <c r="F10" s="19"/>
      <c r="G10" s="111"/>
      <c r="H10" s="111"/>
      <c r="I10" s="111"/>
      <c r="J10" s="111"/>
      <c r="K10" s="111"/>
      <c r="L10" s="111"/>
      <c r="M10" s="112"/>
      <c r="N10" s="191"/>
    </row>
    <row r="11" spans="1:15" x14ac:dyDescent="0.2">
      <c r="B11" s="24">
        <v>2</v>
      </c>
      <c r="C11" s="16" t="s">
        <v>34</v>
      </c>
      <c r="D11" s="19"/>
      <c r="E11" s="19"/>
      <c r="F11" s="19"/>
      <c r="G11" s="111"/>
      <c r="H11" s="111"/>
      <c r="I11" s="111"/>
      <c r="J11" s="111"/>
      <c r="K11" s="111"/>
      <c r="L11" s="111"/>
      <c r="M11" s="112"/>
      <c r="N11" s="191"/>
    </row>
    <row r="12" spans="1:15" x14ac:dyDescent="0.2">
      <c r="B12" s="24">
        <v>3</v>
      </c>
      <c r="C12" s="16" t="s">
        <v>36</v>
      </c>
      <c r="D12" s="19"/>
      <c r="E12" s="19"/>
      <c r="F12" s="19"/>
      <c r="G12" s="111"/>
      <c r="H12" s="111"/>
      <c r="I12" s="111"/>
      <c r="J12" s="111"/>
      <c r="K12" s="111"/>
      <c r="L12" s="111"/>
      <c r="M12" s="112"/>
      <c r="N12" s="191"/>
    </row>
    <row r="13" spans="1:15" x14ac:dyDescent="0.2">
      <c r="B13" s="24">
        <v>4</v>
      </c>
      <c r="C13" s="15" t="s">
        <v>138</v>
      </c>
      <c r="D13" s="40"/>
      <c r="E13" s="40"/>
      <c r="F13" s="40"/>
      <c r="G13" s="113">
        <f>SUM(G10:G12)</f>
        <v>0</v>
      </c>
      <c r="H13" s="113">
        <f t="shared" ref="H13:L13" si="1">SUM(H10:H12)</f>
        <v>0</v>
      </c>
      <c r="I13" s="113">
        <f t="shared" si="1"/>
        <v>0</v>
      </c>
      <c r="J13" s="113">
        <f t="shared" si="1"/>
        <v>0</v>
      </c>
      <c r="K13" s="113">
        <f t="shared" si="1"/>
        <v>0</v>
      </c>
      <c r="L13" s="113">
        <f t="shared" si="1"/>
        <v>0</v>
      </c>
      <c r="M13" s="114"/>
      <c r="N13" s="115"/>
    </row>
    <row r="14" spans="1:15" ht="13" customHeight="1" x14ac:dyDescent="0.2">
      <c r="B14" s="24"/>
      <c r="G14" s="53"/>
      <c r="H14" s="53"/>
      <c r="I14" s="54"/>
      <c r="J14" s="54"/>
      <c r="K14" s="54"/>
      <c r="L14" s="54"/>
      <c r="N14" s="54"/>
    </row>
    <row r="15" spans="1:15" x14ac:dyDescent="0.2">
      <c r="B15" s="24">
        <v>5</v>
      </c>
      <c r="C15" s="14" t="s">
        <v>38</v>
      </c>
      <c r="G15" s="116"/>
      <c r="H15" s="116"/>
      <c r="I15" s="116"/>
      <c r="J15" s="116"/>
      <c r="K15" s="116"/>
      <c r="L15" s="116"/>
      <c r="M15" s="114"/>
      <c r="N15" s="115"/>
    </row>
    <row r="16" spans="1:15" x14ac:dyDescent="0.2">
      <c r="B16" s="24">
        <v>6</v>
      </c>
      <c r="C16" s="40" t="s">
        <v>139</v>
      </c>
      <c r="D16" s="40"/>
      <c r="E16" s="40"/>
      <c r="F16" s="40"/>
      <c r="G16" s="113">
        <f>G13-G15</f>
        <v>0</v>
      </c>
      <c r="H16" s="113">
        <f>H13-H15</f>
        <v>0</v>
      </c>
      <c r="I16" s="113">
        <f t="shared" ref="I16:L16" si="2">I13-I15</f>
        <v>0</v>
      </c>
      <c r="J16" s="113">
        <f t="shared" si="2"/>
        <v>0</v>
      </c>
      <c r="K16" s="113">
        <f t="shared" si="2"/>
        <v>0</v>
      </c>
      <c r="L16" s="113">
        <f t="shared" si="2"/>
        <v>0</v>
      </c>
      <c r="M16" s="114"/>
      <c r="N16" s="115"/>
    </row>
    <row r="17" spans="2:14" ht="13" customHeight="1" x14ac:dyDescent="0.2">
      <c r="B17" s="24"/>
      <c r="C17" s="40"/>
      <c r="D17" s="40"/>
      <c r="E17" s="40"/>
      <c r="F17" s="40"/>
      <c r="G17" s="117"/>
      <c r="H17" s="117"/>
      <c r="I17" s="117"/>
      <c r="J17" s="117"/>
      <c r="K17" s="117"/>
      <c r="L17" s="117"/>
      <c r="M17" s="114"/>
      <c r="N17" s="118"/>
    </row>
    <row r="18" spans="2:14" x14ac:dyDescent="0.2">
      <c r="B18" s="24">
        <v>7</v>
      </c>
      <c r="C18" s="14" t="s">
        <v>40</v>
      </c>
      <c r="G18" s="116"/>
      <c r="H18" s="116"/>
      <c r="I18" s="116"/>
      <c r="J18" s="116"/>
      <c r="K18" s="116"/>
      <c r="L18" s="116"/>
      <c r="M18" s="114"/>
      <c r="N18" s="115"/>
    </row>
    <row r="19" spans="2:14" x14ac:dyDescent="0.2">
      <c r="B19" s="24">
        <v>8</v>
      </c>
      <c r="C19" s="18" t="s">
        <v>42</v>
      </c>
      <c r="D19" s="18"/>
      <c r="E19" s="18"/>
      <c r="F19" s="18"/>
      <c r="G19" s="111"/>
      <c r="H19" s="111"/>
      <c r="I19" s="111"/>
      <c r="J19" s="111"/>
      <c r="K19" s="111"/>
      <c r="L19" s="111"/>
      <c r="M19" s="112"/>
      <c r="N19" s="110"/>
    </row>
    <row r="20" spans="2:14" x14ac:dyDescent="0.2">
      <c r="B20" s="24">
        <v>9</v>
      </c>
      <c r="C20" s="40" t="s">
        <v>140</v>
      </c>
      <c r="D20" s="40"/>
      <c r="E20" s="40"/>
      <c r="F20" s="40"/>
      <c r="G20" s="113">
        <f>G16-G18-G19</f>
        <v>0</v>
      </c>
      <c r="H20" s="113">
        <f t="shared" ref="H20:L20" si="3">H16-H18-H19</f>
        <v>0</v>
      </c>
      <c r="I20" s="113">
        <f t="shared" si="3"/>
        <v>0</v>
      </c>
      <c r="J20" s="113">
        <f t="shared" si="3"/>
        <v>0</v>
      </c>
      <c r="K20" s="113">
        <f t="shared" si="3"/>
        <v>0</v>
      </c>
      <c r="L20" s="113">
        <f t="shared" si="3"/>
        <v>0</v>
      </c>
      <c r="M20" s="112"/>
      <c r="N20" s="110"/>
    </row>
    <row r="21" spans="2:14" ht="13" customHeight="1" x14ac:dyDescent="0.2">
      <c r="B21" s="24"/>
      <c r="C21" s="40"/>
      <c r="D21" s="40"/>
      <c r="E21" s="40"/>
      <c r="F21" s="40"/>
      <c r="G21" s="117"/>
      <c r="H21" s="117"/>
      <c r="I21" s="117"/>
      <c r="J21" s="117"/>
      <c r="K21" s="117"/>
      <c r="L21" s="117"/>
      <c r="M21" s="114"/>
      <c r="N21" s="118"/>
    </row>
    <row r="22" spans="2:14" x14ac:dyDescent="0.2">
      <c r="B22" s="24">
        <v>10</v>
      </c>
      <c r="C22" s="16" t="s">
        <v>44</v>
      </c>
      <c r="D22" s="16"/>
      <c r="E22" s="16"/>
      <c r="F22" s="16"/>
      <c r="G22" s="111"/>
      <c r="H22" s="111"/>
      <c r="I22" s="111"/>
      <c r="J22" s="111"/>
      <c r="K22" s="111"/>
      <c r="L22" s="111"/>
      <c r="M22" s="112"/>
      <c r="N22" s="110"/>
    </row>
    <row r="23" spans="2:14" x14ac:dyDescent="0.2">
      <c r="B23" s="24">
        <v>11</v>
      </c>
      <c r="C23" s="40" t="s">
        <v>141</v>
      </c>
      <c r="D23" s="40"/>
      <c r="E23" s="40"/>
      <c r="F23" s="40"/>
      <c r="G23" s="119">
        <f>G20-G22</f>
        <v>0</v>
      </c>
      <c r="H23" s="119">
        <f t="shared" ref="H23:L23" si="4">H20-H22</f>
        <v>0</v>
      </c>
      <c r="I23" s="119">
        <f t="shared" si="4"/>
        <v>0</v>
      </c>
      <c r="J23" s="119">
        <f t="shared" si="4"/>
        <v>0</v>
      </c>
      <c r="K23" s="119">
        <f t="shared" si="4"/>
        <v>0</v>
      </c>
      <c r="L23" s="119">
        <f t="shared" si="4"/>
        <v>0</v>
      </c>
      <c r="M23" s="114"/>
      <c r="N23" s="115"/>
    </row>
    <row r="24" spans="2:14" ht="16" customHeight="1" x14ac:dyDescent="0.2">
      <c r="B24" s="16"/>
      <c r="C24" s="16"/>
      <c r="D24" s="16"/>
      <c r="E24" s="16"/>
      <c r="F24" s="16"/>
      <c r="G24" s="16"/>
      <c r="H24" s="16"/>
      <c r="I24" s="16"/>
    </row>
    <row r="25" spans="2:14" ht="16" customHeight="1" x14ac:dyDescent="0.2"/>
    <row r="27" spans="2:14" x14ac:dyDescent="0.2">
      <c r="C27" s="73"/>
    </row>
  </sheetData>
  <sheetProtection algorithmName="SHA-512" hashValue="kLzPkeYcNTHKXlYxK5y32kN2tkdGGqIq5hLlfGCbgvrg2Doy9OdvpmOunQTleA3zAOOeB5kHitmIOp/v1dA4nQ==" saltValue="E9VS5f4DkTKymfXi4g7+tA==" spinCount="100000" sheet="1" formatRows="0"/>
  <conditionalFormatting sqref="B10:C23">
    <cfRule type="expression" dxfId="51" priority="1">
      <formula>AND(OR(LEN($G$8)=0,LEN($G$8)=30,LEN($G$8)=46),OR(LEN($H$8)=0,LEN($H$8)=30,LEN($H$8)=46),OR(LEN($I$8)=0,LEN($I$8)=30,LEN($I$8)=46),OR(LEN($J$8)=0,LEN($J$8)=30,LEN($J$8)=46),OR(LEN($K$8)=0,LEN($K$8)=30,LEN($K$8)=46),OR(LEN($L$8)=0,LEN($L$8)=30,LEN($L$8)=46))</formula>
    </cfRule>
  </conditionalFormatting>
  <conditionalFormatting sqref="G8:H8 J8:L8">
    <cfRule type="expression" dxfId="50" priority="4">
      <formula>LEN(G8)=30</formula>
    </cfRule>
  </conditionalFormatting>
  <conditionalFormatting sqref="G10:L13 G15:L16 G18:L20 G22:L23">
    <cfRule type="expression" dxfId="49" priority="3">
      <formula>OR(LEN(G$8)=0,LEN(G$8)=30,LEN(G$8)=46)</formula>
    </cfRule>
  </conditionalFormatting>
  <conditionalFormatting sqref="I8">
    <cfRule type="cellIs" dxfId="48" priority="5" operator="equal">
      <formula>"[Please input year end date here (DD/MM/YYYY)]"</formula>
    </cfRule>
  </conditionalFormatting>
  <dataValidations count="1">
    <dataValidation type="date" operator="notEqual" allowBlank="1" showInputMessage="1" showErrorMessage="1" errorTitle="Validation Error" error="Please use the DD/MM/YYYY format" sqref="G8:L8" xr:uid="{8D8758CA-F7BB-44C4-AF94-748FB1183EFE}">
      <formula1>23802</formula1>
    </dataValidation>
  </dataValidations>
  <pageMargins left="0.59055118110236227" right="0.59055118110236227" top="0.59055118110236227" bottom="0.59055118110236227" header="0.39370078740157483" footer="0.39370078740157483"/>
  <pageSetup paperSize="9" scale="50" fitToHeight="0" orientation="landscape" r:id="rId1"/>
  <headerFooter alignWithMargins="0">
    <oddHeader>&amp;L&amp;"Calibri,Regular"&amp;10&amp;K000000 FCA Official&amp;1#
&amp;11&amp;F&amp;C&amp;A&amp;R Printed on &amp;D</oddHeader>
    <oddFooter>&amp;CPage &amp;P of &amp;N</oddFooter>
  </headerFooter>
  <rowBreaks count="2" manualBreakCount="2">
    <brk id="60" max="16383" man="1"/>
    <brk id="142" min="1"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7A2A-7E3C-44E7-865F-70D05EFBDB6D}">
  <sheetPr codeName="Sheet3">
    <tabColor rgb="FFFF585D"/>
    <pageSetUpPr fitToPage="1"/>
  </sheetPr>
  <dimension ref="A1:P57"/>
  <sheetViews>
    <sheetView showGridLines="0" zoomScaleNormal="100" workbookViewId="0">
      <pane ySplit="9" topLeftCell="A27" activePane="bottomLeft" state="frozen"/>
      <selection activeCell="C84" sqref="C84"/>
      <selection pane="bottomLeft"/>
    </sheetView>
  </sheetViews>
  <sheetFormatPr defaultColWidth="9.109375" defaultRowHeight="12.7" x14ac:dyDescent="0.2"/>
  <cols>
    <col min="1" max="1" width="4" style="1" customWidth="1"/>
    <col min="2" max="2" width="5.5546875" style="1" customWidth="1"/>
    <col min="3" max="3" width="17.44140625" style="1" customWidth="1"/>
    <col min="4" max="4" width="10" style="1" customWidth="1"/>
    <col min="5" max="5" width="9.88671875" style="1" customWidth="1"/>
    <col min="6" max="6" width="27" style="1" customWidth="1"/>
    <col min="7" max="12" width="18.44140625" style="1" customWidth="1"/>
    <col min="13" max="13" width="1.5546875" style="97" customWidth="1"/>
    <col min="14" max="14" width="75.88671875" style="1" customWidth="1"/>
    <col min="15" max="15" width="3.88671875" style="97" customWidth="1"/>
    <col min="16" max="16" width="9.109375" style="1" customWidth="1"/>
    <col min="17" max="237" width="9.109375" style="1"/>
    <col min="238" max="238" width="5.5546875" style="1" customWidth="1"/>
    <col min="239" max="239" width="13.88671875" style="1" customWidth="1"/>
    <col min="240" max="240" width="10" style="1" customWidth="1"/>
    <col min="241" max="241" width="8.109375" style="1" customWidth="1"/>
    <col min="242" max="242" width="25.88671875" style="1" customWidth="1"/>
    <col min="243" max="243" width="10" style="1" customWidth="1"/>
    <col min="244" max="493" width="9.109375" style="1"/>
    <col min="494" max="494" width="5.5546875" style="1" customWidth="1"/>
    <col min="495" max="495" width="13.88671875" style="1" customWidth="1"/>
    <col min="496" max="496" width="10" style="1" customWidth="1"/>
    <col min="497" max="497" width="8.109375" style="1" customWidth="1"/>
    <col min="498" max="498" width="25.88671875" style="1" customWidth="1"/>
    <col min="499" max="499" width="10" style="1" customWidth="1"/>
    <col min="500" max="749" width="9.109375" style="1"/>
    <col min="750" max="750" width="5.5546875" style="1" customWidth="1"/>
    <col min="751" max="751" width="13.88671875" style="1" customWidth="1"/>
    <col min="752" max="752" width="10" style="1" customWidth="1"/>
    <col min="753" max="753" width="8.109375" style="1" customWidth="1"/>
    <col min="754" max="754" width="25.88671875" style="1" customWidth="1"/>
    <col min="755" max="755" width="10" style="1" customWidth="1"/>
    <col min="756" max="1005" width="9.109375" style="1"/>
    <col min="1006" max="1006" width="5.5546875" style="1" customWidth="1"/>
    <col min="1007" max="1007" width="13.88671875" style="1" customWidth="1"/>
    <col min="1008" max="1008" width="10" style="1" customWidth="1"/>
    <col min="1009" max="1009" width="8.109375" style="1" customWidth="1"/>
    <col min="1010" max="1010" width="25.88671875" style="1" customWidth="1"/>
    <col min="1011" max="1011" width="10" style="1" customWidth="1"/>
    <col min="1012" max="1261" width="9.109375" style="1"/>
    <col min="1262" max="1262" width="5.5546875" style="1" customWidth="1"/>
    <col min="1263" max="1263" width="13.88671875" style="1" customWidth="1"/>
    <col min="1264" max="1264" width="10" style="1" customWidth="1"/>
    <col min="1265" max="1265" width="8.109375" style="1" customWidth="1"/>
    <col min="1266" max="1266" width="25.88671875" style="1" customWidth="1"/>
    <col min="1267" max="1267" width="10" style="1" customWidth="1"/>
    <col min="1268" max="1517" width="9.109375" style="1"/>
    <col min="1518" max="1518" width="5.5546875" style="1" customWidth="1"/>
    <col min="1519" max="1519" width="13.88671875" style="1" customWidth="1"/>
    <col min="1520" max="1520" width="10" style="1" customWidth="1"/>
    <col min="1521" max="1521" width="8.109375" style="1" customWidth="1"/>
    <col min="1522" max="1522" width="25.88671875" style="1" customWidth="1"/>
    <col min="1523" max="1523" width="10" style="1" customWidth="1"/>
    <col min="1524" max="1773" width="9.109375" style="1"/>
    <col min="1774" max="1774" width="5.5546875" style="1" customWidth="1"/>
    <col min="1775" max="1775" width="13.88671875" style="1" customWidth="1"/>
    <col min="1776" max="1776" width="10" style="1" customWidth="1"/>
    <col min="1777" max="1777" width="8.109375" style="1" customWidth="1"/>
    <col min="1778" max="1778" width="25.88671875" style="1" customWidth="1"/>
    <col min="1779" max="1779" width="10" style="1" customWidth="1"/>
    <col min="1780" max="2029" width="9.109375" style="1"/>
    <col min="2030" max="2030" width="5.5546875" style="1" customWidth="1"/>
    <col min="2031" max="2031" width="13.88671875" style="1" customWidth="1"/>
    <col min="2032" max="2032" width="10" style="1" customWidth="1"/>
    <col min="2033" max="2033" width="8.109375" style="1" customWidth="1"/>
    <col min="2034" max="2034" width="25.88671875" style="1" customWidth="1"/>
    <col min="2035" max="2035" width="10" style="1" customWidth="1"/>
    <col min="2036" max="2285" width="9.109375" style="1"/>
    <col min="2286" max="2286" width="5.5546875" style="1" customWidth="1"/>
    <col min="2287" max="2287" width="13.88671875" style="1" customWidth="1"/>
    <col min="2288" max="2288" width="10" style="1" customWidth="1"/>
    <col min="2289" max="2289" width="8.109375" style="1" customWidth="1"/>
    <col min="2290" max="2290" width="25.88671875" style="1" customWidth="1"/>
    <col min="2291" max="2291" width="10" style="1" customWidth="1"/>
    <col min="2292" max="2541" width="9.109375" style="1"/>
    <col min="2542" max="2542" width="5.5546875" style="1" customWidth="1"/>
    <col min="2543" max="2543" width="13.88671875" style="1" customWidth="1"/>
    <col min="2544" max="2544" width="10" style="1" customWidth="1"/>
    <col min="2545" max="2545" width="8.109375" style="1" customWidth="1"/>
    <col min="2546" max="2546" width="25.88671875" style="1" customWidth="1"/>
    <col min="2547" max="2547" width="10" style="1" customWidth="1"/>
    <col min="2548" max="2797" width="9.109375" style="1"/>
    <col min="2798" max="2798" width="5.5546875" style="1" customWidth="1"/>
    <col min="2799" max="2799" width="13.88671875" style="1" customWidth="1"/>
    <col min="2800" max="2800" width="10" style="1" customWidth="1"/>
    <col min="2801" max="2801" width="8.109375" style="1" customWidth="1"/>
    <col min="2802" max="2802" width="25.88671875" style="1" customWidth="1"/>
    <col min="2803" max="2803" width="10" style="1" customWidth="1"/>
    <col min="2804" max="3053" width="9.109375" style="1"/>
    <col min="3054" max="3054" width="5.5546875" style="1" customWidth="1"/>
    <col min="3055" max="3055" width="13.88671875" style="1" customWidth="1"/>
    <col min="3056" max="3056" width="10" style="1" customWidth="1"/>
    <col min="3057" max="3057" width="8.109375" style="1" customWidth="1"/>
    <col min="3058" max="3058" width="25.88671875" style="1" customWidth="1"/>
    <col min="3059" max="3059" width="10" style="1" customWidth="1"/>
    <col min="3060" max="3309" width="9.109375" style="1"/>
    <col min="3310" max="3310" width="5.5546875" style="1" customWidth="1"/>
    <col min="3311" max="3311" width="13.88671875" style="1" customWidth="1"/>
    <col min="3312" max="3312" width="10" style="1" customWidth="1"/>
    <col min="3313" max="3313" width="8.109375" style="1" customWidth="1"/>
    <col min="3314" max="3314" width="25.88671875" style="1" customWidth="1"/>
    <col min="3315" max="3315" width="10" style="1" customWidth="1"/>
    <col min="3316" max="3565" width="9.109375" style="1"/>
    <col min="3566" max="3566" width="5.5546875" style="1" customWidth="1"/>
    <col min="3567" max="3567" width="13.88671875" style="1" customWidth="1"/>
    <col min="3568" max="3568" width="10" style="1" customWidth="1"/>
    <col min="3569" max="3569" width="8.109375" style="1" customWidth="1"/>
    <col min="3570" max="3570" width="25.88671875" style="1" customWidth="1"/>
    <col min="3571" max="3571" width="10" style="1" customWidth="1"/>
    <col min="3572" max="3821" width="9.109375" style="1"/>
    <col min="3822" max="3822" width="5.5546875" style="1" customWidth="1"/>
    <col min="3823" max="3823" width="13.88671875" style="1" customWidth="1"/>
    <col min="3824" max="3824" width="10" style="1" customWidth="1"/>
    <col min="3825" max="3825" width="8.109375" style="1" customWidth="1"/>
    <col min="3826" max="3826" width="25.88671875" style="1" customWidth="1"/>
    <col min="3827" max="3827" width="10" style="1" customWidth="1"/>
    <col min="3828" max="4077" width="9.109375" style="1"/>
    <col min="4078" max="4078" width="5.5546875" style="1" customWidth="1"/>
    <col min="4079" max="4079" width="13.88671875" style="1" customWidth="1"/>
    <col min="4080" max="4080" width="10" style="1" customWidth="1"/>
    <col min="4081" max="4081" width="8.109375" style="1" customWidth="1"/>
    <col min="4082" max="4082" width="25.88671875" style="1" customWidth="1"/>
    <col min="4083" max="4083" width="10" style="1" customWidth="1"/>
    <col min="4084" max="4333" width="9.109375" style="1"/>
    <col min="4334" max="4334" width="5.5546875" style="1" customWidth="1"/>
    <col min="4335" max="4335" width="13.88671875" style="1" customWidth="1"/>
    <col min="4336" max="4336" width="10" style="1" customWidth="1"/>
    <col min="4337" max="4337" width="8.109375" style="1" customWidth="1"/>
    <col min="4338" max="4338" width="25.88671875" style="1" customWidth="1"/>
    <col min="4339" max="4339" width="10" style="1" customWidth="1"/>
    <col min="4340" max="4589" width="9.109375" style="1"/>
    <col min="4590" max="4590" width="5.5546875" style="1" customWidth="1"/>
    <col min="4591" max="4591" width="13.88671875" style="1" customWidth="1"/>
    <col min="4592" max="4592" width="10" style="1" customWidth="1"/>
    <col min="4593" max="4593" width="8.109375" style="1" customWidth="1"/>
    <col min="4594" max="4594" width="25.88671875" style="1" customWidth="1"/>
    <col min="4595" max="4595" width="10" style="1" customWidth="1"/>
    <col min="4596" max="4845" width="9.109375" style="1"/>
    <col min="4846" max="4846" width="5.5546875" style="1" customWidth="1"/>
    <col min="4847" max="4847" width="13.88671875" style="1" customWidth="1"/>
    <col min="4848" max="4848" width="10" style="1" customWidth="1"/>
    <col min="4849" max="4849" width="8.109375" style="1" customWidth="1"/>
    <col min="4850" max="4850" width="25.88671875" style="1" customWidth="1"/>
    <col min="4851" max="4851" width="10" style="1" customWidth="1"/>
    <col min="4852" max="5101" width="9.109375" style="1"/>
    <col min="5102" max="5102" width="5.5546875" style="1" customWidth="1"/>
    <col min="5103" max="5103" width="13.88671875" style="1" customWidth="1"/>
    <col min="5104" max="5104" width="10" style="1" customWidth="1"/>
    <col min="5105" max="5105" width="8.109375" style="1" customWidth="1"/>
    <col min="5106" max="5106" width="25.88671875" style="1" customWidth="1"/>
    <col min="5107" max="5107" width="10" style="1" customWidth="1"/>
    <col min="5108" max="5357" width="9.109375" style="1"/>
    <col min="5358" max="5358" width="5.5546875" style="1" customWidth="1"/>
    <col min="5359" max="5359" width="13.88671875" style="1" customWidth="1"/>
    <col min="5360" max="5360" width="10" style="1" customWidth="1"/>
    <col min="5361" max="5361" width="8.109375" style="1" customWidth="1"/>
    <col min="5362" max="5362" width="25.88671875" style="1" customWidth="1"/>
    <col min="5363" max="5363" width="10" style="1" customWidth="1"/>
    <col min="5364" max="5613" width="9.109375" style="1"/>
    <col min="5614" max="5614" width="5.5546875" style="1" customWidth="1"/>
    <col min="5615" max="5615" width="13.88671875" style="1" customWidth="1"/>
    <col min="5616" max="5616" width="10" style="1" customWidth="1"/>
    <col min="5617" max="5617" width="8.109375" style="1" customWidth="1"/>
    <col min="5618" max="5618" width="25.88671875" style="1" customWidth="1"/>
    <col min="5619" max="5619" width="10" style="1" customWidth="1"/>
    <col min="5620" max="5869" width="9.109375" style="1"/>
    <col min="5870" max="5870" width="5.5546875" style="1" customWidth="1"/>
    <col min="5871" max="5871" width="13.88671875" style="1" customWidth="1"/>
    <col min="5872" max="5872" width="10" style="1" customWidth="1"/>
    <col min="5873" max="5873" width="8.109375" style="1" customWidth="1"/>
    <col min="5874" max="5874" width="25.88671875" style="1" customWidth="1"/>
    <col min="5875" max="5875" width="10" style="1" customWidth="1"/>
    <col min="5876" max="6125" width="9.109375" style="1"/>
    <col min="6126" max="6126" width="5.5546875" style="1" customWidth="1"/>
    <col min="6127" max="6127" width="13.88671875" style="1" customWidth="1"/>
    <col min="6128" max="6128" width="10" style="1" customWidth="1"/>
    <col min="6129" max="6129" width="8.109375" style="1" customWidth="1"/>
    <col min="6130" max="6130" width="25.88671875" style="1" customWidth="1"/>
    <col min="6131" max="6131" width="10" style="1" customWidth="1"/>
    <col min="6132" max="6381" width="9.109375" style="1"/>
    <col min="6382" max="6382" width="5.5546875" style="1" customWidth="1"/>
    <col min="6383" max="6383" width="13.88671875" style="1" customWidth="1"/>
    <col min="6384" max="6384" width="10" style="1" customWidth="1"/>
    <col min="6385" max="6385" width="8.109375" style="1" customWidth="1"/>
    <col min="6386" max="6386" width="25.88671875" style="1" customWidth="1"/>
    <col min="6387" max="6387" width="10" style="1" customWidth="1"/>
    <col min="6388" max="6637" width="9.109375" style="1"/>
    <col min="6638" max="6638" width="5.5546875" style="1" customWidth="1"/>
    <col min="6639" max="6639" width="13.88671875" style="1" customWidth="1"/>
    <col min="6640" max="6640" width="10" style="1" customWidth="1"/>
    <col min="6641" max="6641" width="8.109375" style="1" customWidth="1"/>
    <col min="6642" max="6642" width="25.88671875" style="1" customWidth="1"/>
    <col min="6643" max="6643" width="10" style="1" customWidth="1"/>
    <col min="6644" max="6893" width="9.109375" style="1"/>
    <col min="6894" max="6894" width="5.5546875" style="1" customWidth="1"/>
    <col min="6895" max="6895" width="13.88671875" style="1" customWidth="1"/>
    <col min="6896" max="6896" width="10" style="1" customWidth="1"/>
    <col min="6897" max="6897" width="8.109375" style="1" customWidth="1"/>
    <col min="6898" max="6898" width="25.88671875" style="1" customWidth="1"/>
    <col min="6899" max="6899" width="10" style="1" customWidth="1"/>
    <col min="6900" max="7149" width="9.109375" style="1"/>
    <col min="7150" max="7150" width="5.5546875" style="1" customWidth="1"/>
    <col min="7151" max="7151" width="13.88671875" style="1" customWidth="1"/>
    <col min="7152" max="7152" width="10" style="1" customWidth="1"/>
    <col min="7153" max="7153" width="8.109375" style="1" customWidth="1"/>
    <col min="7154" max="7154" width="25.88671875" style="1" customWidth="1"/>
    <col min="7155" max="7155" width="10" style="1" customWidth="1"/>
    <col min="7156" max="7405" width="9.109375" style="1"/>
    <col min="7406" max="7406" width="5.5546875" style="1" customWidth="1"/>
    <col min="7407" max="7407" width="13.88671875" style="1" customWidth="1"/>
    <col min="7408" max="7408" width="10" style="1" customWidth="1"/>
    <col min="7409" max="7409" width="8.109375" style="1" customWidth="1"/>
    <col min="7410" max="7410" width="25.88671875" style="1" customWidth="1"/>
    <col min="7411" max="7411" width="10" style="1" customWidth="1"/>
    <col min="7412" max="7661" width="9.109375" style="1"/>
    <col min="7662" max="7662" width="5.5546875" style="1" customWidth="1"/>
    <col min="7663" max="7663" width="13.88671875" style="1" customWidth="1"/>
    <col min="7664" max="7664" width="10" style="1" customWidth="1"/>
    <col min="7665" max="7665" width="8.109375" style="1" customWidth="1"/>
    <col min="7666" max="7666" width="25.88671875" style="1" customWidth="1"/>
    <col min="7667" max="7667" width="10" style="1" customWidth="1"/>
    <col min="7668" max="7917" width="9.109375" style="1"/>
    <col min="7918" max="7918" width="5.5546875" style="1" customWidth="1"/>
    <col min="7919" max="7919" width="13.88671875" style="1" customWidth="1"/>
    <col min="7920" max="7920" width="10" style="1" customWidth="1"/>
    <col min="7921" max="7921" width="8.109375" style="1" customWidth="1"/>
    <col min="7922" max="7922" width="25.88671875" style="1" customWidth="1"/>
    <col min="7923" max="7923" width="10" style="1" customWidth="1"/>
    <col min="7924" max="8173" width="9.109375" style="1"/>
    <col min="8174" max="8174" width="5.5546875" style="1" customWidth="1"/>
    <col min="8175" max="8175" width="13.88671875" style="1" customWidth="1"/>
    <col min="8176" max="8176" width="10" style="1" customWidth="1"/>
    <col min="8177" max="8177" width="8.109375" style="1" customWidth="1"/>
    <col min="8178" max="8178" width="25.88671875" style="1" customWidth="1"/>
    <col min="8179" max="8179" width="10" style="1" customWidth="1"/>
    <col min="8180" max="8429" width="9.109375" style="1"/>
    <col min="8430" max="8430" width="5.5546875" style="1" customWidth="1"/>
    <col min="8431" max="8431" width="13.88671875" style="1" customWidth="1"/>
    <col min="8432" max="8432" width="10" style="1" customWidth="1"/>
    <col min="8433" max="8433" width="8.109375" style="1" customWidth="1"/>
    <col min="8434" max="8434" width="25.88671875" style="1" customWidth="1"/>
    <col min="8435" max="8435" width="10" style="1" customWidth="1"/>
    <col min="8436" max="8685" width="9.109375" style="1"/>
    <col min="8686" max="8686" width="5.5546875" style="1" customWidth="1"/>
    <col min="8687" max="8687" width="13.88671875" style="1" customWidth="1"/>
    <col min="8688" max="8688" width="10" style="1" customWidth="1"/>
    <col min="8689" max="8689" width="8.109375" style="1" customWidth="1"/>
    <col min="8690" max="8690" width="25.88671875" style="1" customWidth="1"/>
    <col min="8691" max="8691" width="10" style="1" customWidth="1"/>
    <col min="8692" max="8941" width="9.109375" style="1"/>
    <col min="8942" max="8942" width="5.5546875" style="1" customWidth="1"/>
    <col min="8943" max="8943" width="13.88671875" style="1" customWidth="1"/>
    <col min="8944" max="8944" width="10" style="1" customWidth="1"/>
    <col min="8945" max="8945" width="8.109375" style="1" customWidth="1"/>
    <col min="8946" max="8946" width="25.88671875" style="1" customWidth="1"/>
    <col min="8947" max="8947" width="10" style="1" customWidth="1"/>
    <col min="8948" max="9197" width="9.109375" style="1"/>
    <col min="9198" max="9198" width="5.5546875" style="1" customWidth="1"/>
    <col min="9199" max="9199" width="13.88671875" style="1" customWidth="1"/>
    <col min="9200" max="9200" width="10" style="1" customWidth="1"/>
    <col min="9201" max="9201" width="8.109375" style="1" customWidth="1"/>
    <col min="9202" max="9202" width="25.88671875" style="1" customWidth="1"/>
    <col min="9203" max="9203" width="10" style="1" customWidth="1"/>
    <col min="9204" max="9453" width="9.109375" style="1"/>
    <col min="9454" max="9454" width="5.5546875" style="1" customWidth="1"/>
    <col min="9455" max="9455" width="13.88671875" style="1" customWidth="1"/>
    <col min="9456" max="9456" width="10" style="1" customWidth="1"/>
    <col min="9457" max="9457" width="8.109375" style="1" customWidth="1"/>
    <col min="9458" max="9458" width="25.88671875" style="1" customWidth="1"/>
    <col min="9459" max="9459" width="10" style="1" customWidth="1"/>
    <col min="9460" max="9709" width="9.109375" style="1"/>
    <col min="9710" max="9710" width="5.5546875" style="1" customWidth="1"/>
    <col min="9711" max="9711" width="13.88671875" style="1" customWidth="1"/>
    <col min="9712" max="9712" width="10" style="1" customWidth="1"/>
    <col min="9713" max="9713" width="8.109375" style="1" customWidth="1"/>
    <col min="9714" max="9714" width="25.88671875" style="1" customWidth="1"/>
    <col min="9715" max="9715" width="10" style="1" customWidth="1"/>
    <col min="9716" max="9965" width="9.109375" style="1"/>
    <col min="9966" max="9966" width="5.5546875" style="1" customWidth="1"/>
    <col min="9967" max="9967" width="13.88671875" style="1" customWidth="1"/>
    <col min="9968" max="9968" width="10" style="1" customWidth="1"/>
    <col min="9969" max="9969" width="8.109375" style="1" customWidth="1"/>
    <col min="9970" max="9970" width="25.88671875" style="1" customWidth="1"/>
    <col min="9971" max="9971" width="10" style="1" customWidth="1"/>
    <col min="9972" max="10221" width="9.109375" style="1"/>
    <col min="10222" max="10222" width="5.5546875" style="1" customWidth="1"/>
    <col min="10223" max="10223" width="13.88671875" style="1" customWidth="1"/>
    <col min="10224" max="10224" width="10" style="1" customWidth="1"/>
    <col min="10225" max="10225" width="8.109375" style="1" customWidth="1"/>
    <col min="10226" max="10226" width="25.88671875" style="1" customWidth="1"/>
    <col min="10227" max="10227" width="10" style="1" customWidth="1"/>
    <col min="10228" max="10477" width="9.109375" style="1"/>
    <col min="10478" max="10478" width="5.5546875" style="1" customWidth="1"/>
    <col min="10479" max="10479" width="13.88671875" style="1" customWidth="1"/>
    <col min="10480" max="10480" width="10" style="1" customWidth="1"/>
    <col min="10481" max="10481" width="8.109375" style="1" customWidth="1"/>
    <col min="10482" max="10482" width="25.88671875" style="1" customWidth="1"/>
    <col min="10483" max="10483" width="10" style="1" customWidth="1"/>
    <col min="10484" max="10733" width="9.109375" style="1"/>
    <col min="10734" max="10734" width="5.5546875" style="1" customWidth="1"/>
    <col min="10735" max="10735" width="13.88671875" style="1" customWidth="1"/>
    <col min="10736" max="10736" width="10" style="1" customWidth="1"/>
    <col min="10737" max="10737" width="8.109375" style="1" customWidth="1"/>
    <col min="10738" max="10738" width="25.88671875" style="1" customWidth="1"/>
    <col min="10739" max="10739" width="10" style="1" customWidth="1"/>
    <col min="10740" max="10989" width="9.109375" style="1"/>
    <col min="10990" max="10990" width="5.5546875" style="1" customWidth="1"/>
    <col min="10991" max="10991" width="13.88671875" style="1" customWidth="1"/>
    <col min="10992" max="10992" width="10" style="1" customWidth="1"/>
    <col min="10993" max="10993" width="8.109375" style="1" customWidth="1"/>
    <col min="10994" max="10994" width="25.88671875" style="1" customWidth="1"/>
    <col min="10995" max="10995" width="10" style="1" customWidth="1"/>
    <col min="10996" max="11245" width="9.109375" style="1"/>
    <col min="11246" max="11246" width="5.5546875" style="1" customWidth="1"/>
    <col min="11247" max="11247" width="13.88671875" style="1" customWidth="1"/>
    <col min="11248" max="11248" width="10" style="1" customWidth="1"/>
    <col min="11249" max="11249" width="8.109375" style="1" customWidth="1"/>
    <col min="11250" max="11250" width="25.88671875" style="1" customWidth="1"/>
    <col min="11251" max="11251" width="10" style="1" customWidth="1"/>
    <col min="11252" max="11501" width="9.109375" style="1"/>
    <col min="11502" max="11502" width="5.5546875" style="1" customWidth="1"/>
    <col min="11503" max="11503" width="13.88671875" style="1" customWidth="1"/>
    <col min="11504" max="11504" width="10" style="1" customWidth="1"/>
    <col min="11505" max="11505" width="8.109375" style="1" customWidth="1"/>
    <col min="11506" max="11506" width="25.88671875" style="1" customWidth="1"/>
    <col min="11507" max="11507" width="10" style="1" customWidth="1"/>
    <col min="11508" max="11757" width="9.109375" style="1"/>
    <col min="11758" max="11758" width="5.5546875" style="1" customWidth="1"/>
    <col min="11759" max="11759" width="13.88671875" style="1" customWidth="1"/>
    <col min="11760" max="11760" width="10" style="1" customWidth="1"/>
    <col min="11761" max="11761" width="8.109375" style="1" customWidth="1"/>
    <col min="11762" max="11762" width="25.88671875" style="1" customWidth="1"/>
    <col min="11763" max="11763" width="10" style="1" customWidth="1"/>
    <col min="11764" max="12013" width="9.109375" style="1"/>
    <col min="12014" max="12014" width="5.5546875" style="1" customWidth="1"/>
    <col min="12015" max="12015" width="13.88671875" style="1" customWidth="1"/>
    <col min="12016" max="12016" width="10" style="1" customWidth="1"/>
    <col min="12017" max="12017" width="8.109375" style="1" customWidth="1"/>
    <col min="12018" max="12018" width="25.88671875" style="1" customWidth="1"/>
    <col min="12019" max="12019" width="10" style="1" customWidth="1"/>
    <col min="12020" max="12269" width="9.109375" style="1"/>
    <col min="12270" max="12270" width="5.5546875" style="1" customWidth="1"/>
    <col min="12271" max="12271" width="13.88671875" style="1" customWidth="1"/>
    <col min="12272" max="12272" width="10" style="1" customWidth="1"/>
    <col min="12273" max="12273" width="8.109375" style="1" customWidth="1"/>
    <col min="12274" max="12274" width="25.88671875" style="1" customWidth="1"/>
    <col min="12275" max="12275" width="10" style="1" customWidth="1"/>
    <col min="12276" max="12525" width="9.109375" style="1"/>
    <col min="12526" max="12526" width="5.5546875" style="1" customWidth="1"/>
    <col min="12527" max="12527" width="13.88671875" style="1" customWidth="1"/>
    <col min="12528" max="12528" width="10" style="1" customWidth="1"/>
    <col min="12529" max="12529" width="8.109375" style="1" customWidth="1"/>
    <col min="12530" max="12530" width="25.88671875" style="1" customWidth="1"/>
    <col min="12531" max="12531" width="10" style="1" customWidth="1"/>
    <col min="12532" max="12781" width="9.109375" style="1"/>
    <col min="12782" max="12782" width="5.5546875" style="1" customWidth="1"/>
    <col min="12783" max="12783" width="13.88671875" style="1" customWidth="1"/>
    <col min="12784" max="12784" width="10" style="1" customWidth="1"/>
    <col min="12785" max="12785" width="8.109375" style="1" customWidth="1"/>
    <col min="12786" max="12786" width="25.88671875" style="1" customWidth="1"/>
    <col min="12787" max="12787" width="10" style="1" customWidth="1"/>
    <col min="12788" max="13037" width="9.109375" style="1"/>
    <col min="13038" max="13038" width="5.5546875" style="1" customWidth="1"/>
    <col min="13039" max="13039" width="13.88671875" style="1" customWidth="1"/>
    <col min="13040" max="13040" width="10" style="1" customWidth="1"/>
    <col min="13041" max="13041" width="8.109375" style="1" customWidth="1"/>
    <col min="13042" max="13042" width="25.88671875" style="1" customWidth="1"/>
    <col min="13043" max="13043" width="10" style="1" customWidth="1"/>
    <col min="13044" max="13293" width="9.109375" style="1"/>
    <col min="13294" max="13294" width="5.5546875" style="1" customWidth="1"/>
    <col min="13295" max="13295" width="13.88671875" style="1" customWidth="1"/>
    <col min="13296" max="13296" width="10" style="1" customWidth="1"/>
    <col min="13297" max="13297" width="8.109375" style="1" customWidth="1"/>
    <col min="13298" max="13298" width="25.88671875" style="1" customWidth="1"/>
    <col min="13299" max="13299" width="10" style="1" customWidth="1"/>
    <col min="13300" max="13549" width="9.109375" style="1"/>
    <col min="13550" max="13550" width="5.5546875" style="1" customWidth="1"/>
    <col min="13551" max="13551" width="13.88671875" style="1" customWidth="1"/>
    <col min="13552" max="13552" width="10" style="1" customWidth="1"/>
    <col min="13553" max="13553" width="8.109375" style="1" customWidth="1"/>
    <col min="13554" max="13554" width="25.88671875" style="1" customWidth="1"/>
    <col min="13555" max="13555" width="10" style="1" customWidth="1"/>
    <col min="13556" max="13805" width="9.109375" style="1"/>
    <col min="13806" max="13806" width="5.5546875" style="1" customWidth="1"/>
    <col min="13807" max="13807" width="13.88671875" style="1" customWidth="1"/>
    <col min="13808" max="13808" width="10" style="1" customWidth="1"/>
    <col min="13809" max="13809" width="8.109375" style="1" customWidth="1"/>
    <col min="13810" max="13810" width="25.88671875" style="1" customWidth="1"/>
    <col min="13811" max="13811" width="10" style="1" customWidth="1"/>
    <col min="13812" max="14061" width="9.109375" style="1"/>
    <col min="14062" max="14062" width="5.5546875" style="1" customWidth="1"/>
    <col min="14063" max="14063" width="13.88671875" style="1" customWidth="1"/>
    <col min="14064" max="14064" width="10" style="1" customWidth="1"/>
    <col min="14065" max="14065" width="8.109375" style="1" customWidth="1"/>
    <col min="14066" max="14066" width="25.88671875" style="1" customWidth="1"/>
    <col min="14067" max="14067" width="10" style="1" customWidth="1"/>
    <col min="14068" max="14317" width="9.109375" style="1"/>
    <col min="14318" max="14318" width="5.5546875" style="1" customWidth="1"/>
    <col min="14319" max="14319" width="13.88671875" style="1" customWidth="1"/>
    <col min="14320" max="14320" width="10" style="1" customWidth="1"/>
    <col min="14321" max="14321" width="8.109375" style="1" customWidth="1"/>
    <col min="14322" max="14322" width="25.88671875" style="1" customWidth="1"/>
    <col min="14323" max="14323" width="10" style="1" customWidth="1"/>
    <col min="14324" max="14573" width="9.109375" style="1"/>
    <col min="14574" max="14574" width="5.5546875" style="1" customWidth="1"/>
    <col min="14575" max="14575" width="13.88671875" style="1" customWidth="1"/>
    <col min="14576" max="14576" width="10" style="1" customWidth="1"/>
    <col min="14577" max="14577" width="8.109375" style="1" customWidth="1"/>
    <col min="14578" max="14578" width="25.88671875" style="1" customWidth="1"/>
    <col min="14579" max="14579" width="10" style="1" customWidth="1"/>
    <col min="14580" max="14829" width="9.109375" style="1"/>
    <col min="14830" max="14830" width="5.5546875" style="1" customWidth="1"/>
    <col min="14831" max="14831" width="13.88671875" style="1" customWidth="1"/>
    <col min="14832" max="14832" width="10" style="1" customWidth="1"/>
    <col min="14833" max="14833" width="8.109375" style="1" customWidth="1"/>
    <col min="14834" max="14834" width="25.88671875" style="1" customWidth="1"/>
    <col min="14835" max="14835" width="10" style="1" customWidth="1"/>
    <col min="14836" max="15085" width="9.109375" style="1"/>
    <col min="15086" max="15086" width="5.5546875" style="1" customWidth="1"/>
    <col min="15087" max="15087" width="13.88671875" style="1" customWidth="1"/>
    <col min="15088" max="15088" width="10" style="1" customWidth="1"/>
    <col min="15089" max="15089" width="8.109375" style="1" customWidth="1"/>
    <col min="15090" max="15090" width="25.88671875" style="1" customWidth="1"/>
    <col min="15091" max="15091" width="10" style="1" customWidth="1"/>
    <col min="15092" max="15341" width="9.109375" style="1"/>
    <col min="15342" max="15342" width="5.5546875" style="1" customWidth="1"/>
    <col min="15343" max="15343" width="13.88671875" style="1" customWidth="1"/>
    <col min="15344" max="15344" width="10" style="1" customWidth="1"/>
    <col min="15345" max="15345" width="8.109375" style="1" customWidth="1"/>
    <col min="15346" max="15346" width="25.88671875" style="1" customWidth="1"/>
    <col min="15347" max="15347" width="10" style="1" customWidth="1"/>
    <col min="15348" max="15597" width="9.109375" style="1"/>
    <col min="15598" max="15598" width="5.5546875" style="1" customWidth="1"/>
    <col min="15599" max="15599" width="13.88671875" style="1" customWidth="1"/>
    <col min="15600" max="15600" width="10" style="1" customWidth="1"/>
    <col min="15601" max="15601" width="8.109375" style="1" customWidth="1"/>
    <col min="15602" max="15602" width="25.88671875" style="1" customWidth="1"/>
    <col min="15603" max="15603" width="10" style="1" customWidth="1"/>
    <col min="15604" max="15853" width="9.109375" style="1"/>
    <col min="15854" max="15854" width="5.5546875" style="1" customWidth="1"/>
    <col min="15855" max="15855" width="13.88671875" style="1" customWidth="1"/>
    <col min="15856" max="15856" width="10" style="1" customWidth="1"/>
    <col min="15857" max="15857" width="8.109375" style="1" customWidth="1"/>
    <col min="15858" max="15858" width="25.88671875" style="1" customWidth="1"/>
    <col min="15859" max="15859" width="10" style="1" customWidth="1"/>
    <col min="15860" max="16109" width="9.109375" style="1"/>
    <col min="16110" max="16110" width="5.5546875" style="1" customWidth="1"/>
    <col min="16111" max="16111" width="13.88671875" style="1" customWidth="1"/>
    <col min="16112" max="16112" width="10" style="1" customWidth="1"/>
    <col min="16113" max="16113" width="8.109375" style="1" customWidth="1"/>
    <col min="16114" max="16114" width="25.88671875" style="1" customWidth="1"/>
    <col min="16115" max="16115" width="10" style="1" customWidth="1"/>
    <col min="16116" max="16384" width="9.109375" style="1"/>
  </cols>
  <sheetData>
    <row r="1" spans="1:16" s="97" customFormat="1" x14ac:dyDescent="0.2">
      <c r="A1" s="96" t="s">
        <v>112</v>
      </c>
      <c r="B1" s="96" t="s">
        <v>113</v>
      </c>
      <c r="C1" s="96" t="s">
        <v>114</v>
      </c>
      <c r="D1" s="96" t="s">
        <v>115</v>
      </c>
      <c r="E1" s="96" t="s">
        <v>116</v>
      </c>
      <c r="F1" s="96" t="s">
        <v>117</v>
      </c>
      <c r="G1" s="96" t="s">
        <v>118</v>
      </c>
      <c r="H1" s="96" t="s">
        <v>119</v>
      </c>
      <c r="I1" s="96" t="s">
        <v>120</v>
      </c>
      <c r="J1" s="96" t="s">
        <v>121</v>
      </c>
      <c r="K1" s="96" t="s">
        <v>122</v>
      </c>
      <c r="L1" s="96" t="s">
        <v>123</v>
      </c>
      <c r="M1" s="96" t="s">
        <v>124</v>
      </c>
      <c r="N1" s="96" t="s">
        <v>125</v>
      </c>
      <c r="O1" s="96" t="s">
        <v>126</v>
      </c>
      <c r="P1" s="98"/>
    </row>
    <row r="2" spans="1:16" ht="17.350000000000001" x14ac:dyDescent="0.25">
      <c r="A2" s="97">
        <f>'Income Statement'!G5</f>
        <v>0</v>
      </c>
      <c r="B2" s="2" t="str">
        <f>"Balance Sheet"</f>
        <v>Balance Sheet</v>
      </c>
      <c r="C2" s="3"/>
      <c r="M2" s="97" t="str">
        <f>'Guidance &amp; Glossary'!B4</f>
        <v>v1.1</v>
      </c>
      <c r="O2" s="97" t="str">
        <f>'Income Statement'!O2</f>
        <v>Single</v>
      </c>
      <c r="P2" s="28"/>
    </row>
    <row r="3" spans="1:16" x14ac:dyDescent="0.2">
      <c r="B3" s="14" t="str">
        <f>"Currency: "&amp;IF($G$5="","GBP",$G$5)</f>
        <v>Currency: GBP</v>
      </c>
      <c r="C3" s="3"/>
      <c r="P3" s="28"/>
    </row>
    <row r="4" spans="1:16" ht="13" customHeight="1" x14ac:dyDescent="0.2">
      <c r="B4" s="29" t="s">
        <v>127</v>
      </c>
    </row>
    <row r="5" spans="1:16" ht="13" hidden="1" customHeight="1" x14ac:dyDescent="0.2">
      <c r="B5" s="29" t="s">
        <v>142</v>
      </c>
      <c r="G5" s="71" t="str">
        <f>IF('Income Statement'!G5="","",'Income Statement'!G5)</f>
        <v/>
      </c>
    </row>
    <row r="6" spans="1:16" ht="13" customHeight="1" x14ac:dyDescent="0.2">
      <c r="B6" s="29"/>
    </row>
    <row r="7" spans="1:16" ht="49.5" customHeight="1" x14ac:dyDescent="0.2">
      <c r="G7" s="50" t="s">
        <v>129</v>
      </c>
      <c r="H7" s="50" t="s">
        <v>130</v>
      </c>
      <c r="I7" s="51" t="s">
        <v>131</v>
      </c>
      <c r="J7" s="50" t="s">
        <v>132</v>
      </c>
      <c r="K7" s="50" t="s">
        <v>133</v>
      </c>
      <c r="L7" s="50" t="s">
        <v>134</v>
      </c>
      <c r="N7" s="88" t="s">
        <v>135</v>
      </c>
    </row>
    <row r="8" spans="1:16" ht="38" x14ac:dyDescent="0.2">
      <c r="B8" s="91" t="s">
        <v>143</v>
      </c>
      <c r="D8" s="199" t="str">
        <f>IF(OR(I8="[Please input year end date in Income Statement]",I8=""),"* ERROR: please enter a valid year end date in the Income Statement *","")</f>
        <v>* ERROR: please enter a valid year end date in the Income Statement *</v>
      </c>
      <c r="E8" s="199"/>
      <c r="F8" s="200"/>
      <c r="G8" s="72" t="str">
        <f>'Income Statement'!G8</f>
        <v>Fill in current financial year</v>
      </c>
      <c r="H8" s="72" t="str">
        <f>'Income Statement'!H8</f>
        <v>Fill in current financial year</v>
      </c>
      <c r="I8" s="72" t="str">
        <f>IF(OR('Income Statement'!I8="[Please input year end date here (DD/MM/YYYY)]",'Income Statement'!I8=""),"[Please input year end date in Income Statement]",'Income Statement'!I8)</f>
        <v>[Please input year end date in Income Statement]</v>
      </c>
      <c r="J8" s="72" t="str">
        <f>'Income Statement'!J8</f>
        <v>Fill in current financial year</v>
      </c>
      <c r="K8" s="72" t="str">
        <f>'Income Statement'!K8</f>
        <v>Fill in current financial year</v>
      </c>
      <c r="L8" s="72" t="str">
        <f>'Income Statement'!L8</f>
        <v>Fill in current financial year</v>
      </c>
      <c r="M8" s="99"/>
      <c r="N8" s="120" t="s">
        <v>137</v>
      </c>
    </row>
    <row r="9" spans="1:16" ht="12.85" customHeight="1" x14ac:dyDescent="0.2">
      <c r="B9" s="3"/>
      <c r="G9" s="59"/>
      <c r="H9" s="59"/>
      <c r="I9" s="58"/>
      <c r="J9" s="58"/>
      <c r="K9" s="58"/>
      <c r="L9" s="58"/>
      <c r="M9" s="99"/>
      <c r="N9" s="58"/>
    </row>
    <row r="10" spans="1:16" x14ac:dyDescent="0.2">
      <c r="B10" s="4">
        <v>1</v>
      </c>
      <c r="C10" s="1" t="s">
        <v>59</v>
      </c>
      <c r="G10" s="111"/>
      <c r="H10" s="111"/>
      <c r="I10" s="111"/>
      <c r="J10" s="111"/>
      <c r="K10" s="111"/>
      <c r="L10" s="111"/>
      <c r="M10" s="121"/>
      <c r="N10" s="122"/>
    </row>
    <row r="11" spans="1:16" x14ac:dyDescent="0.2">
      <c r="B11" s="4">
        <v>2</v>
      </c>
      <c r="C11" s="1" t="s">
        <v>61</v>
      </c>
      <c r="G11" s="111"/>
      <c r="H11" s="111"/>
      <c r="I11" s="111"/>
      <c r="J11" s="111"/>
      <c r="K11" s="111"/>
      <c r="L11" s="111"/>
      <c r="M11" s="121"/>
      <c r="N11" s="123"/>
    </row>
    <row r="12" spans="1:16" x14ac:dyDescent="0.2">
      <c r="B12" s="4">
        <v>3</v>
      </c>
      <c r="C12" s="1" t="s">
        <v>63</v>
      </c>
      <c r="G12" s="111"/>
      <c r="H12" s="111"/>
      <c r="I12" s="111"/>
      <c r="J12" s="111"/>
      <c r="K12" s="111"/>
      <c r="L12" s="111"/>
      <c r="M12" s="121"/>
      <c r="N12" s="123"/>
    </row>
    <row r="13" spans="1:16" ht="13.35" thickBot="1" x14ac:dyDescent="0.25">
      <c r="B13" s="4">
        <v>4</v>
      </c>
      <c r="C13" s="3" t="s">
        <v>144</v>
      </c>
      <c r="D13" s="3"/>
      <c r="E13" s="3"/>
      <c r="F13" s="12"/>
      <c r="G13" s="124">
        <f>SUM(G10:G12)</f>
        <v>0</v>
      </c>
      <c r="H13" s="124">
        <f>SUM(H10:H12)</f>
        <v>0</v>
      </c>
      <c r="I13" s="124">
        <f t="shared" ref="I13:K13" si="0">SUM(I10:I12)</f>
        <v>0</v>
      </c>
      <c r="J13" s="124">
        <f t="shared" si="0"/>
        <v>0</v>
      </c>
      <c r="K13" s="124">
        <f t="shared" si="0"/>
        <v>0</v>
      </c>
      <c r="L13" s="124">
        <f>SUM(L10:L12)</f>
        <v>0</v>
      </c>
      <c r="M13" s="125"/>
      <c r="N13" s="126"/>
    </row>
    <row r="14" spans="1:16" ht="13" customHeight="1" thickTop="1" x14ac:dyDescent="0.2">
      <c r="B14" s="4"/>
      <c r="G14" s="127"/>
      <c r="H14" s="127"/>
      <c r="I14" s="127"/>
      <c r="J14" s="127"/>
      <c r="K14" s="127"/>
      <c r="L14" s="127"/>
      <c r="M14" s="128"/>
      <c r="N14" s="58"/>
    </row>
    <row r="15" spans="1:16" ht="13" customHeight="1" x14ac:dyDescent="0.2">
      <c r="B15" s="91" t="s">
        <v>145</v>
      </c>
      <c r="G15" s="129"/>
      <c r="H15" s="129"/>
      <c r="I15" s="129"/>
      <c r="J15" s="129"/>
      <c r="K15" s="129"/>
      <c r="L15" s="129"/>
      <c r="M15" s="130"/>
      <c r="N15" s="58"/>
    </row>
    <row r="16" spans="1:16" ht="13" customHeight="1" x14ac:dyDescent="0.2">
      <c r="B16" s="4"/>
      <c r="G16" s="129"/>
      <c r="H16" s="129"/>
      <c r="I16" s="129"/>
      <c r="J16" s="129"/>
      <c r="K16" s="129"/>
      <c r="L16" s="129"/>
      <c r="M16" s="130"/>
      <c r="N16" s="58"/>
    </row>
    <row r="17" spans="2:15" s="28" customFormat="1" x14ac:dyDescent="0.2">
      <c r="B17" s="20">
        <v>5</v>
      </c>
      <c r="C17" s="28" t="s">
        <v>65</v>
      </c>
      <c r="G17" s="116"/>
      <c r="H17" s="116"/>
      <c r="I17" s="116"/>
      <c r="J17" s="116"/>
      <c r="K17" s="116"/>
      <c r="L17" s="116"/>
      <c r="M17" s="131"/>
      <c r="N17" s="132"/>
      <c r="O17" s="98"/>
    </row>
    <row r="18" spans="2:15" s="28" customFormat="1" x14ac:dyDescent="0.2">
      <c r="B18" s="20">
        <v>6</v>
      </c>
      <c r="C18" s="28" t="s">
        <v>67</v>
      </c>
      <c r="G18" s="116"/>
      <c r="H18" s="116"/>
      <c r="I18" s="116"/>
      <c r="J18" s="116"/>
      <c r="K18" s="116"/>
      <c r="L18" s="116"/>
      <c r="M18" s="131"/>
      <c r="N18" s="132"/>
      <c r="O18" s="98"/>
    </row>
    <row r="19" spans="2:15" s="28" customFormat="1" x14ac:dyDescent="0.2">
      <c r="B19" s="20">
        <v>7</v>
      </c>
      <c r="C19" s="28" t="s">
        <v>69</v>
      </c>
      <c r="G19" s="116"/>
      <c r="H19" s="116"/>
      <c r="I19" s="116"/>
      <c r="J19" s="116"/>
      <c r="K19" s="116"/>
      <c r="L19" s="116"/>
      <c r="M19" s="131"/>
      <c r="N19" s="132"/>
      <c r="O19" s="98"/>
    </row>
    <row r="20" spans="2:15" s="28" customFormat="1" x14ac:dyDescent="0.2">
      <c r="B20" s="20">
        <v>8</v>
      </c>
      <c r="C20" s="28" t="s">
        <v>71</v>
      </c>
      <c r="G20" s="116"/>
      <c r="H20" s="116"/>
      <c r="I20" s="116"/>
      <c r="J20" s="116"/>
      <c r="K20" s="116"/>
      <c r="L20" s="116"/>
      <c r="M20" s="131"/>
      <c r="N20" s="132"/>
      <c r="O20" s="98"/>
    </row>
    <row r="21" spans="2:15" s="28" customFormat="1" ht="15.35" thickBot="1" x14ac:dyDescent="0.3">
      <c r="B21" s="20">
        <v>9</v>
      </c>
      <c r="C21" s="41" t="s">
        <v>146</v>
      </c>
      <c r="D21" s="41"/>
      <c r="E21" s="41"/>
      <c r="F21" s="41"/>
      <c r="G21" s="133">
        <f t="shared" ref="G21:L21" si="1">SUM(G17:G20)</f>
        <v>0</v>
      </c>
      <c r="H21" s="133">
        <f t="shared" si="1"/>
        <v>0</v>
      </c>
      <c r="I21" s="133">
        <f t="shared" si="1"/>
        <v>0</v>
      </c>
      <c r="J21" s="133">
        <f t="shared" si="1"/>
        <v>0</v>
      </c>
      <c r="K21" s="133">
        <f t="shared" si="1"/>
        <v>0</v>
      </c>
      <c r="L21" s="133">
        <f t="shared" si="1"/>
        <v>0</v>
      </c>
      <c r="M21" s="134"/>
      <c r="N21" s="135"/>
      <c r="O21" s="98"/>
    </row>
    <row r="22" spans="2:15" s="28" customFormat="1" ht="13" customHeight="1" thickTop="1" x14ac:dyDescent="0.2">
      <c r="B22" s="20"/>
      <c r="G22" s="136"/>
      <c r="H22" s="136"/>
      <c r="I22" s="136"/>
      <c r="J22" s="136"/>
      <c r="K22" s="136"/>
      <c r="L22" s="136"/>
      <c r="M22" s="134"/>
      <c r="N22" s="60"/>
      <c r="O22" s="98"/>
    </row>
    <row r="23" spans="2:15" ht="13" customHeight="1" x14ac:dyDescent="0.2">
      <c r="B23" s="91" t="s">
        <v>147</v>
      </c>
      <c r="G23" s="129"/>
      <c r="H23" s="129"/>
      <c r="I23" s="129"/>
      <c r="J23" s="129"/>
      <c r="K23" s="129"/>
      <c r="L23" s="129"/>
      <c r="M23" s="130"/>
      <c r="N23" s="58"/>
    </row>
    <row r="24" spans="2:15" ht="13" customHeight="1" x14ac:dyDescent="0.2">
      <c r="B24" s="3"/>
      <c r="G24" s="129"/>
      <c r="H24" s="129"/>
      <c r="I24" s="129"/>
      <c r="J24" s="129"/>
      <c r="K24" s="129"/>
      <c r="L24" s="129"/>
      <c r="M24" s="130"/>
      <c r="N24" s="58"/>
    </row>
    <row r="25" spans="2:15" x14ac:dyDescent="0.2">
      <c r="B25" s="4">
        <v>10</v>
      </c>
      <c r="C25" s="1" t="s">
        <v>73</v>
      </c>
      <c r="G25" s="111"/>
      <c r="H25" s="111"/>
      <c r="I25" s="111"/>
      <c r="J25" s="111"/>
      <c r="K25" s="111"/>
      <c r="L25" s="111"/>
      <c r="M25" s="99"/>
      <c r="N25" s="123"/>
    </row>
    <row r="26" spans="2:15" x14ac:dyDescent="0.2">
      <c r="B26" s="4">
        <v>11</v>
      </c>
      <c r="C26" s="1" t="s">
        <v>75</v>
      </c>
      <c r="G26" s="111"/>
      <c r="H26" s="111"/>
      <c r="I26" s="111"/>
      <c r="J26" s="111"/>
      <c r="K26" s="111"/>
      <c r="L26" s="111"/>
      <c r="M26" s="99"/>
      <c r="N26" s="123"/>
    </row>
    <row r="27" spans="2:15" s="28" customFormat="1" x14ac:dyDescent="0.2">
      <c r="B27" s="20">
        <v>12</v>
      </c>
      <c r="C27" s="28" t="s">
        <v>77</v>
      </c>
      <c r="G27" s="116"/>
      <c r="H27" s="116"/>
      <c r="I27" s="116"/>
      <c r="J27" s="116"/>
      <c r="K27" s="116"/>
      <c r="L27" s="116"/>
      <c r="M27" s="102"/>
      <c r="N27" s="132"/>
      <c r="O27" s="98"/>
    </row>
    <row r="28" spans="2:15" s="28" customFormat="1" x14ac:dyDescent="0.2">
      <c r="B28" s="20">
        <v>13</v>
      </c>
      <c r="C28" s="28" t="s">
        <v>79</v>
      </c>
      <c r="G28" s="116"/>
      <c r="H28" s="116"/>
      <c r="I28" s="116"/>
      <c r="J28" s="116"/>
      <c r="K28" s="116"/>
      <c r="L28" s="116"/>
      <c r="M28" s="102"/>
      <c r="N28" s="132"/>
      <c r="O28" s="98"/>
    </row>
    <row r="29" spans="2:15" s="28" customFormat="1" ht="13.35" thickBot="1" x14ac:dyDescent="0.25">
      <c r="B29" s="20">
        <v>14</v>
      </c>
      <c r="C29" s="41" t="s">
        <v>148</v>
      </c>
      <c r="G29" s="133">
        <f t="shared" ref="G29:L29" si="2">SUM(G25:G28)</f>
        <v>0</v>
      </c>
      <c r="H29" s="133">
        <f t="shared" si="2"/>
        <v>0</v>
      </c>
      <c r="I29" s="133">
        <f t="shared" si="2"/>
        <v>0</v>
      </c>
      <c r="J29" s="133">
        <f t="shared" si="2"/>
        <v>0</v>
      </c>
      <c r="K29" s="133">
        <f t="shared" si="2"/>
        <v>0</v>
      </c>
      <c r="L29" s="133">
        <f t="shared" si="2"/>
        <v>0</v>
      </c>
      <c r="M29" s="134"/>
      <c r="N29" s="135"/>
      <c r="O29" s="98"/>
    </row>
    <row r="30" spans="2:15" ht="13" customHeight="1" thickTop="1" x14ac:dyDescent="0.2">
      <c r="B30" s="4"/>
      <c r="G30" s="58"/>
      <c r="H30" s="58"/>
      <c r="I30" s="58"/>
      <c r="J30" s="58"/>
      <c r="K30" s="58"/>
      <c r="L30" s="58"/>
      <c r="M30" s="99"/>
      <c r="N30" s="58"/>
    </row>
    <row r="31" spans="2:15" x14ac:dyDescent="0.2">
      <c r="B31" s="20">
        <v>15</v>
      </c>
      <c r="C31" s="3" t="s">
        <v>149</v>
      </c>
      <c r="G31" s="137">
        <f>G21-G29</f>
        <v>0</v>
      </c>
      <c r="H31" s="137">
        <f t="shared" ref="H31:L31" si="3">H21-H29</f>
        <v>0</v>
      </c>
      <c r="I31" s="137">
        <f t="shared" si="3"/>
        <v>0</v>
      </c>
      <c r="J31" s="137">
        <f t="shared" si="3"/>
        <v>0</v>
      </c>
      <c r="K31" s="137">
        <f t="shared" si="3"/>
        <v>0</v>
      </c>
      <c r="L31" s="137">
        <f t="shared" si="3"/>
        <v>0</v>
      </c>
      <c r="M31" s="99"/>
      <c r="N31" s="123"/>
    </row>
    <row r="32" spans="2:15" ht="13" customHeight="1" x14ac:dyDescent="0.2">
      <c r="B32" s="4"/>
      <c r="G32" s="127"/>
      <c r="H32" s="127"/>
      <c r="I32" s="127"/>
      <c r="J32" s="127"/>
      <c r="K32" s="127"/>
      <c r="L32" s="127"/>
      <c r="M32" s="128"/>
      <c r="N32" s="58"/>
    </row>
    <row r="33" spans="2:15" ht="13" customHeight="1" x14ac:dyDescent="0.2">
      <c r="B33" s="91" t="s">
        <v>150</v>
      </c>
      <c r="G33" s="129"/>
      <c r="H33" s="129"/>
      <c r="I33" s="129"/>
      <c r="J33" s="129"/>
      <c r="K33" s="129"/>
      <c r="L33" s="129"/>
      <c r="M33" s="130"/>
      <c r="N33" s="58"/>
    </row>
    <row r="34" spans="2:15" ht="13" customHeight="1" x14ac:dyDescent="0.2">
      <c r="B34" s="3"/>
      <c r="G34" s="129"/>
      <c r="H34" s="129"/>
      <c r="I34" s="129"/>
      <c r="J34" s="129"/>
      <c r="K34" s="129"/>
      <c r="L34" s="129"/>
      <c r="M34" s="130"/>
      <c r="N34" s="58"/>
    </row>
    <row r="35" spans="2:15" x14ac:dyDescent="0.2">
      <c r="B35" s="4">
        <v>16</v>
      </c>
      <c r="C35" s="28" t="s">
        <v>77</v>
      </c>
      <c r="G35" s="111"/>
      <c r="H35" s="111"/>
      <c r="I35" s="111"/>
      <c r="J35" s="111"/>
      <c r="K35" s="111"/>
      <c r="L35" s="111"/>
      <c r="M35" s="99"/>
      <c r="N35" s="123"/>
    </row>
    <row r="36" spans="2:15" s="28" customFormat="1" x14ac:dyDescent="0.2">
      <c r="B36" s="20">
        <v>17</v>
      </c>
      <c r="C36" s="28" t="s">
        <v>82</v>
      </c>
      <c r="G36" s="116"/>
      <c r="H36" s="116"/>
      <c r="I36" s="116"/>
      <c r="J36" s="116"/>
      <c r="K36" s="116"/>
      <c r="L36" s="116"/>
      <c r="M36" s="102"/>
      <c r="N36" s="132"/>
      <c r="O36" s="98"/>
    </row>
    <row r="37" spans="2:15" s="28" customFormat="1" x14ac:dyDescent="0.2">
      <c r="B37" s="20">
        <v>18</v>
      </c>
      <c r="C37" s="28" t="s">
        <v>84</v>
      </c>
      <c r="G37" s="116"/>
      <c r="H37" s="116"/>
      <c r="I37" s="116"/>
      <c r="J37" s="116"/>
      <c r="K37" s="116"/>
      <c r="L37" s="116"/>
      <c r="M37" s="102"/>
      <c r="N37" s="132"/>
      <c r="O37" s="98"/>
    </row>
    <row r="38" spans="2:15" s="28" customFormat="1" ht="13.35" thickBot="1" x14ac:dyDescent="0.25">
      <c r="B38" s="20">
        <v>19</v>
      </c>
      <c r="C38" s="41" t="s">
        <v>151</v>
      </c>
      <c r="G38" s="133">
        <f t="shared" ref="G38:L38" si="4">SUM(G35:G37)</f>
        <v>0</v>
      </c>
      <c r="H38" s="133">
        <f t="shared" si="4"/>
        <v>0</v>
      </c>
      <c r="I38" s="133">
        <f t="shared" si="4"/>
        <v>0</v>
      </c>
      <c r="J38" s="133">
        <f t="shared" si="4"/>
        <v>0</v>
      </c>
      <c r="K38" s="133">
        <f t="shared" si="4"/>
        <v>0</v>
      </c>
      <c r="L38" s="133">
        <f t="shared" si="4"/>
        <v>0</v>
      </c>
      <c r="M38" s="134"/>
      <c r="N38" s="135"/>
      <c r="O38" s="98"/>
    </row>
    <row r="39" spans="2:15" ht="13" customHeight="1" thickTop="1" x14ac:dyDescent="0.2">
      <c r="B39" s="4"/>
      <c r="G39" s="58"/>
      <c r="H39" s="58"/>
      <c r="I39" s="58"/>
      <c r="J39" s="58"/>
      <c r="K39" s="58"/>
      <c r="L39" s="58"/>
      <c r="M39" s="99"/>
      <c r="N39" s="58"/>
    </row>
    <row r="40" spans="2:15" x14ac:dyDescent="0.2">
      <c r="B40" s="20">
        <v>20</v>
      </c>
      <c r="C40" s="3" t="s">
        <v>152</v>
      </c>
      <c r="G40" s="137">
        <f t="shared" ref="G40:L40" si="5">G13+G21-G29-G38</f>
        <v>0</v>
      </c>
      <c r="H40" s="137">
        <f t="shared" si="5"/>
        <v>0</v>
      </c>
      <c r="I40" s="137">
        <f t="shared" si="5"/>
        <v>0</v>
      </c>
      <c r="J40" s="137">
        <f t="shared" si="5"/>
        <v>0</v>
      </c>
      <c r="K40" s="137">
        <f t="shared" si="5"/>
        <v>0</v>
      </c>
      <c r="L40" s="137">
        <f t="shared" si="5"/>
        <v>0</v>
      </c>
      <c r="M40" s="99"/>
      <c r="N40" s="123"/>
    </row>
    <row r="41" spans="2:15" ht="13" customHeight="1" x14ac:dyDescent="0.2">
      <c r="B41" s="4"/>
      <c r="C41" s="5"/>
      <c r="G41" s="127"/>
      <c r="H41" s="127"/>
      <c r="I41" s="127"/>
      <c r="J41" s="127"/>
      <c r="K41" s="127"/>
      <c r="L41" s="127"/>
      <c r="M41" s="128"/>
      <c r="N41" s="58"/>
    </row>
    <row r="42" spans="2:15" ht="13" customHeight="1" x14ac:dyDescent="0.2">
      <c r="B42" s="7" t="s">
        <v>153</v>
      </c>
      <c r="C42" s="8"/>
      <c r="D42" s="8"/>
      <c r="E42" s="8"/>
      <c r="F42" s="8"/>
      <c r="G42" s="138"/>
      <c r="H42" s="138"/>
      <c r="I42" s="138"/>
      <c r="J42" s="138"/>
      <c r="K42" s="138"/>
      <c r="L42" s="138"/>
      <c r="M42" s="138"/>
      <c r="N42" s="57"/>
    </row>
    <row r="43" spans="2:15" ht="13" customHeight="1" x14ac:dyDescent="0.2">
      <c r="B43" s="9"/>
      <c r="C43" s="10"/>
      <c r="D43" s="11"/>
      <c r="E43" s="10"/>
      <c r="F43" s="10"/>
      <c r="G43" s="139"/>
      <c r="H43" s="139"/>
      <c r="I43" s="139"/>
      <c r="J43" s="139"/>
      <c r="K43" s="139"/>
      <c r="L43" s="139"/>
      <c r="M43" s="139"/>
      <c r="N43" s="57"/>
    </row>
    <row r="44" spans="2:15" ht="13" customHeight="1" x14ac:dyDescent="0.2">
      <c r="B44" s="4"/>
      <c r="C44" s="5"/>
      <c r="G44" s="127"/>
      <c r="H44" s="127"/>
      <c r="I44" s="127"/>
      <c r="J44" s="127"/>
      <c r="K44" s="127"/>
      <c r="L44" s="127"/>
      <c r="M44" s="128"/>
      <c r="N44" s="58"/>
    </row>
    <row r="45" spans="2:15" x14ac:dyDescent="0.2">
      <c r="B45" s="4">
        <v>21</v>
      </c>
      <c r="C45" s="1" t="s">
        <v>86</v>
      </c>
      <c r="G45" s="111"/>
      <c r="H45" s="111"/>
      <c r="I45" s="111"/>
      <c r="J45" s="111"/>
      <c r="K45" s="111"/>
      <c r="L45" s="111"/>
      <c r="M45" s="99"/>
      <c r="N45" s="123"/>
    </row>
    <row r="46" spans="2:15" x14ac:dyDescent="0.2">
      <c r="B46" s="4">
        <v>22</v>
      </c>
      <c r="C46" s="1" t="s">
        <v>88</v>
      </c>
      <c r="G46" s="111"/>
      <c r="H46" s="111"/>
      <c r="I46" s="111"/>
      <c r="J46" s="111"/>
      <c r="K46" s="111"/>
      <c r="L46" s="111"/>
      <c r="M46" s="99"/>
      <c r="N46" s="123"/>
    </row>
    <row r="47" spans="2:15" x14ac:dyDescent="0.2">
      <c r="B47" s="4">
        <v>23</v>
      </c>
      <c r="C47" s="1" t="s">
        <v>90</v>
      </c>
      <c r="G47" s="140"/>
      <c r="H47" s="140"/>
      <c r="I47" s="140"/>
      <c r="J47" s="140"/>
      <c r="K47" s="140"/>
      <c r="L47" s="140"/>
      <c r="M47" s="99"/>
      <c r="N47" s="123"/>
    </row>
    <row r="48" spans="2:15" x14ac:dyDescent="0.2">
      <c r="B48" s="4">
        <v>24</v>
      </c>
      <c r="C48" s="1" t="s">
        <v>92</v>
      </c>
      <c r="G48" s="140"/>
      <c r="H48" s="140"/>
      <c r="I48" s="140"/>
      <c r="J48" s="140"/>
      <c r="K48" s="140"/>
      <c r="L48" s="140"/>
      <c r="M48" s="99"/>
      <c r="N48" s="123"/>
    </row>
    <row r="49" spans="2:15" x14ac:dyDescent="0.2">
      <c r="B49" s="4">
        <v>25</v>
      </c>
      <c r="C49" s="1" t="s">
        <v>94</v>
      </c>
      <c r="G49" s="140"/>
      <c r="H49" s="140"/>
      <c r="I49" s="140"/>
      <c r="J49" s="140"/>
      <c r="K49" s="140"/>
      <c r="L49" s="140"/>
      <c r="M49" s="99"/>
      <c r="N49" s="123"/>
    </row>
    <row r="50" spans="2:15" x14ac:dyDescent="0.2">
      <c r="B50" s="4">
        <v>26</v>
      </c>
      <c r="C50" s="1" t="s">
        <v>96</v>
      </c>
      <c r="G50" s="140"/>
      <c r="H50" s="140"/>
      <c r="I50" s="140"/>
      <c r="J50" s="140"/>
      <c r="K50" s="140"/>
      <c r="L50" s="140"/>
      <c r="M50" s="99"/>
      <c r="N50" s="123"/>
    </row>
    <row r="51" spans="2:15" s="28" customFormat="1" ht="13.35" thickBot="1" x14ac:dyDescent="0.25">
      <c r="B51" s="20">
        <v>27</v>
      </c>
      <c r="C51" s="41" t="s">
        <v>154</v>
      </c>
      <c r="G51" s="133">
        <f>SUM(G45:G50)</f>
        <v>0</v>
      </c>
      <c r="H51" s="133">
        <f t="shared" ref="H51:L51" si="6">SUM(H45:H50)</f>
        <v>0</v>
      </c>
      <c r="I51" s="133">
        <f t="shared" si="6"/>
        <v>0</v>
      </c>
      <c r="J51" s="133">
        <f t="shared" si="6"/>
        <v>0</v>
      </c>
      <c r="K51" s="133">
        <f t="shared" si="6"/>
        <v>0</v>
      </c>
      <c r="L51" s="133">
        <f t="shared" si="6"/>
        <v>0</v>
      </c>
      <c r="M51" s="134"/>
      <c r="N51" s="135"/>
      <c r="O51" s="98"/>
    </row>
    <row r="52" spans="2:15" ht="13" customHeight="1" thickTop="1" thickBot="1" x14ac:dyDescent="0.25">
      <c r="B52" s="4"/>
      <c r="E52" s="6"/>
      <c r="G52" s="141"/>
      <c r="H52" s="141"/>
      <c r="I52" s="141"/>
      <c r="J52" s="141"/>
      <c r="K52" s="141"/>
      <c r="L52" s="141"/>
      <c r="M52" s="121"/>
      <c r="N52" s="58"/>
    </row>
    <row r="53" spans="2:15" ht="13" customHeight="1" x14ac:dyDescent="0.2">
      <c r="B53" s="4"/>
      <c r="C53" s="30" t="s">
        <v>155</v>
      </c>
      <c r="D53" s="31"/>
      <c r="E53" s="32"/>
      <c r="F53" s="31"/>
      <c r="G53" s="142"/>
      <c r="H53" s="142"/>
      <c r="I53" s="142"/>
      <c r="J53" s="142"/>
      <c r="K53" s="142"/>
      <c r="L53" s="143"/>
      <c r="M53" s="121"/>
      <c r="N53" s="58"/>
    </row>
    <row r="54" spans="2:15" ht="13" customHeight="1" thickBot="1" x14ac:dyDescent="0.25">
      <c r="B54" s="4"/>
      <c r="C54" s="33"/>
      <c r="D54" s="34"/>
      <c r="E54" s="35"/>
      <c r="F54" s="34"/>
      <c r="G54" s="144" t="str">
        <f>IF(AND(G40-G51&lt;=1,G40-G51&gt;=-1),"Balanced","Not Balanced")</f>
        <v>Balanced</v>
      </c>
      <c r="H54" s="144" t="str">
        <f t="shared" ref="H54:L54" si="7">IF(AND(H40-H51&lt;=1,H40-H51&gt;=-1),"Balanced","Not Balanced")</f>
        <v>Balanced</v>
      </c>
      <c r="I54" s="144" t="str">
        <f t="shared" si="7"/>
        <v>Balanced</v>
      </c>
      <c r="J54" s="144" t="str">
        <f t="shared" si="7"/>
        <v>Balanced</v>
      </c>
      <c r="K54" s="144" t="str">
        <f t="shared" si="7"/>
        <v>Balanced</v>
      </c>
      <c r="L54" s="145" t="str">
        <f t="shared" si="7"/>
        <v>Balanced</v>
      </c>
      <c r="M54" s="121"/>
      <c r="N54" s="58"/>
    </row>
    <row r="55" spans="2:15" ht="13" customHeight="1" x14ac:dyDescent="0.2">
      <c r="B55" s="4"/>
      <c r="G55" s="127"/>
      <c r="H55" s="127"/>
      <c r="I55" s="127"/>
      <c r="J55" s="127"/>
      <c r="K55" s="127"/>
      <c r="L55" s="127"/>
      <c r="M55" s="128"/>
      <c r="N55" s="58"/>
    </row>
    <row r="56" spans="2:15" ht="13" customHeight="1" x14ac:dyDescent="0.2">
      <c r="B56" s="4"/>
      <c r="G56" s="127"/>
      <c r="H56" s="127"/>
      <c r="I56" s="127"/>
      <c r="J56" s="127"/>
      <c r="K56" s="127"/>
      <c r="L56" s="127"/>
      <c r="M56" s="128"/>
      <c r="N56" s="58"/>
    </row>
    <row r="57" spans="2:15" ht="32.5" customHeight="1" x14ac:dyDescent="0.2">
      <c r="C57" s="199"/>
      <c r="D57" s="199"/>
      <c r="E57" s="199"/>
      <c r="F57" s="199"/>
      <c r="G57" s="146"/>
      <c r="H57" s="146"/>
      <c r="I57" s="146"/>
      <c r="J57" s="146"/>
      <c r="K57" s="146"/>
      <c r="L57" s="146"/>
      <c r="M57" s="147"/>
    </row>
  </sheetData>
  <sheetProtection algorithmName="SHA-512" hashValue="VV8fgFE+t/mV6WmWAaYP0oIrE1Ox0upW1SidIUv4T7o18lYNQdSLgOPoZOyWO5hW+pa3sp6OlWJlb+1/jnNXsw==" saltValue="unR5F2uNAC24O4xnmyTP0A==" spinCount="100000" sheet="1" formatRows="0"/>
  <mergeCells count="2">
    <mergeCell ref="D8:F8"/>
    <mergeCell ref="C57:F57"/>
  </mergeCells>
  <conditionalFormatting sqref="B8 B10:C40 B45:C51">
    <cfRule type="expression" dxfId="47" priority="1">
      <formula>AND(OR(LEN($G$8)=0,LEN($G$8)=30,LEN($G$8)=48),OR(LEN($H$8)=0,LEN($H$8)=30,LEN($H$8)=46),OR(LEN($I$8)=0,LEN($I$8)=30,LEN($I$8)=48),OR(LEN($J$8)=0,LEN($J$8)=30,LEN($J$8)=48),OR(LEN($K$8)=0,LEN($K$8)=30,LEN($K$8)=48),OR(LEN($L$8)=0,LEN($L$8)=30,LEN($L$8)=48))</formula>
    </cfRule>
  </conditionalFormatting>
  <conditionalFormatting sqref="C53:L53">
    <cfRule type="expression" dxfId="46" priority="7">
      <formula>COUNTIFS($G$54:$L$54,"Not Balanced")&gt;0</formula>
    </cfRule>
  </conditionalFormatting>
  <conditionalFormatting sqref="C53:L54">
    <cfRule type="expression" dxfId="45" priority="5">
      <formula>COUNTIFS($G$54:$L$54,"Not Balanced")&gt;0</formula>
    </cfRule>
  </conditionalFormatting>
  <conditionalFormatting sqref="G8:H8 J8:L8">
    <cfRule type="expression" dxfId="44" priority="3">
      <formula>LEN(G8)=30</formula>
    </cfRule>
  </conditionalFormatting>
  <conditionalFormatting sqref="G10:L13 G17:L21 G25:L31 G35:L40 G45:L51">
    <cfRule type="expression" dxfId="43" priority="2">
      <formula>OR(LEN(G$8)=0,LEN(G$8)=30,LEN(G$8)=48)</formula>
    </cfRule>
  </conditionalFormatting>
  <conditionalFormatting sqref="G54:L54">
    <cfRule type="beginsWith" dxfId="42" priority="6" operator="beginsWith" text="Not">
      <formula>LEFT(G54,LEN("Not"))="Not"</formula>
    </cfRule>
  </conditionalFormatting>
  <conditionalFormatting sqref="I8">
    <cfRule type="cellIs" dxfId="41" priority="4" operator="equal">
      <formula>"[Please input year end date in Income Statement]"</formula>
    </cfRule>
  </conditionalFormatting>
  <dataValidations count="1">
    <dataValidation type="date" operator="notEqual" allowBlank="1" showInputMessage="1" showErrorMessage="1" sqref="G8:L8" xr:uid="{6FCA9C8A-BBCF-45D3-A542-B81C47A2346B}">
      <formula1>23802</formula1>
    </dataValidation>
  </dataValidations>
  <pageMargins left="0.23622047244094491" right="0.23622047244094491" top="0.74803149606299213" bottom="0.74803149606299213" header="0.31496062992125984" footer="0.31496062992125984"/>
  <pageSetup paperSize="9" scale="54" fitToHeight="0" orientation="landscape" r:id="rId1"/>
  <headerFooter alignWithMargins="0">
    <oddHeader>&amp;L&amp;"Calibri"&amp;10&amp;K000000 FCA Official&amp;1#_x000D_&amp;"Calibri"&amp;11&amp;K000000&amp;"Calibri"&amp;11&amp;K000000&amp;"Calibri"&amp;11&amp;K000000&amp;F&amp;C&amp;A&amp;RPrinted on &amp;D</oddHeader>
    <oddFooter>Page &amp;P of &amp;N</oddFooter>
  </headerFooter>
  <rowBreaks count="1" manualBreakCount="1">
    <brk id="41" max="16"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73E1-CA7D-44C4-9F55-A84812256224}">
  <sheetPr codeName="Sheet6">
    <tabColor rgb="FFFF585D"/>
    <pageSetUpPr fitToPage="1"/>
  </sheetPr>
  <dimension ref="A1:Q51"/>
  <sheetViews>
    <sheetView showGridLines="0" workbookViewId="0">
      <pane ySplit="7" topLeftCell="A8" activePane="bottomLeft" state="frozen"/>
      <selection pane="bottomLeft" activeCell="E9" sqref="E9"/>
    </sheetView>
  </sheetViews>
  <sheetFormatPr defaultRowHeight="15.35" x14ac:dyDescent="0.3"/>
  <cols>
    <col min="1" max="1" width="4.5546875" style="103" customWidth="1"/>
    <col min="2" max="2" width="6.88671875" customWidth="1"/>
    <col min="3" max="3" width="116.109375" customWidth="1"/>
    <col min="4" max="4" width="5" customWidth="1"/>
    <col min="5" max="5" width="21.88671875" customWidth="1"/>
    <col min="6" max="6" width="4.5546875" style="104" customWidth="1"/>
  </cols>
  <sheetData>
    <row r="1" spans="1:7" x14ac:dyDescent="0.3">
      <c r="A1" s="96" t="s">
        <v>156</v>
      </c>
      <c r="B1" s="96" t="s">
        <v>113</v>
      </c>
      <c r="C1" s="96" t="s">
        <v>114</v>
      </c>
      <c r="D1" s="96" t="s">
        <v>115</v>
      </c>
      <c r="E1" s="96" t="s">
        <v>157</v>
      </c>
      <c r="F1" s="96"/>
    </row>
    <row r="2" spans="1:7" ht="18" x14ac:dyDescent="0.3">
      <c r="B2" s="75" t="str">
        <f>"Prudential Information for Payments and E-money Firms, and Cryptoasset Firms Applying for Registration under the MLRs"</f>
        <v>Prudential Information for Payments and E-money Firms, and Cryptoasset Firms Applying for Registration under the MLRs</v>
      </c>
      <c r="F2" s="185"/>
    </row>
    <row r="3" spans="1:7" ht="12.7" customHeight="1" x14ac:dyDescent="0.3">
      <c r="B3" s="14" t="str">
        <f>"Currency: "&amp;IF($E$5="","GBP",$E$5)</f>
        <v>Currency: GBP</v>
      </c>
      <c r="C3" s="28"/>
      <c r="D3" s="28"/>
      <c r="E3" s="28"/>
      <c r="F3" s="28"/>
    </row>
    <row r="4" spans="1:7" x14ac:dyDescent="0.3">
      <c r="B4" s="76" t="str">
        <f>"Currency Units: "&amp;$E$6</f>
        <v>Currency Units: Single</v>
      </c>
      <c r="C4" s="28"/>
      <c r="D4" s="28"/>
      <c r="E4" s="188" t="s">
        <v>158</v>
      </c>
      <c r="F4" s="28"/>
    </row>
    <row r="5" spans="1:7" hidden="1" x14ac:dyDescent="0.3">
      <c r="B5" s="76" t="s">
        <v>128</v>
      </c>
      <c r="C5" s="28"/>
      <c r="D5" s="28"/>
      <c r="E5" s="77"/>
      <c r="F5" s="185"/>
    </row>
    <row r="6" spans="1:7" hidden="1" x14ac:dyDescent="0.3">
      <c r="A6" s="103">
        <v>0</v>
      </c>
      <c r="B6" s="185" t="s">
        <v>159</v>
      </c>
      <c r="C6" s="185"/>
      <c r="D6" s="185"/>
      <c r="E6" s="77" t="s">
        <v>160</v>
      </c>
      <c r="F6" s="186"/>
      <c r="G6" s="85" t="str">
        <f>IF(AND(E9="Yes",OR(E6="Please Select",E6="")),"* ERROR: please select the currency unit *","")</f>
        <v/>
      </c>
    </row>
    <row r="7" spans="1:7" x14ac:dyDescent="0.3">
      <c r="F7" s="186"/>
    </row>
    <row r="8" spans="1:7" x14ac:dyDescent="0.3">
      <c r="C8" s="80"/>
      <c r="F8" s="186"/>
    </row>
    <row r="9" spans="1:7" ht="18" customHeight="1" x14ac:dyDescent="0.3">
      <c r="A9" s="103">
        <v>1</v>
      </c>
      <c r="B9" s="81">
        <v>1</v>
      </c>
      <c r="C9" s="81" t="s">
        <v>161</v>
      </c>
      <c r="D9" s="21"/>
      <c r="E9" s="78" t="s">
        <v>162</v>
      </c>
      <c r="F9" s="186"/>
    </row>
    <row r="10" spans="1:7" x14ac:dyDescent="0.3">
      <c r="B10" s="21"/>
      <c r="C10" s="21"/>
      <c r="D10" s="21"/>
      <c r="E10" s="21"/>
      <c r="F10" s="186"/>
    </row>
    <row r="11" spans="1:7" ht="35.35" customHeight="1" x14ac:dyDescent="0.3">
      <c r="B11" s="80" t="s">
        <v>163</v>
      </c>
      <c r="C11" s="82" t="s">
        <v>164</v>
      </c>
      <c r="D11" s="83"/>
      <c r="E11" s="83"/>
      <c r="F11" s="105"/>
      <c r="G11" s="74"/>
    </row>
    <row r="12" spans="1:7" ht="10" customHeight="1" x14ac:dyDescent="0.3">
      <c r="B12" s="21"/>
      <c r="C12" s="83"/>
      <c r="D12" s="83"/>
      <c r="E12" s="83"/>
      <c r="F12" s="105"/>
      <c r="G12" s="74"/>
    </row>
    <row r="13" spans="1:7" ht="18" customHeight="1" x14ac:dyDescent="0.3">
      <c r="A13" s="103">
        <v>1.1000000000000001</v>
      </c>
      <c r="B13" s="21"/>
      <c r="C13" s="80" t="s">
        <v>165</v>
      </c>
      <c r="D13" s="83"/>
      <c r="E13" s="78" t="s">
        <v>166</v>
      </c>
      <c r="F13" s="106"/>
    </row>
    <row r="14" spans="1:7" ht="10" customHeight="1" x14ac:dyDescent="0.3">
      <c r="B14" s="21"/>
      <c r="C14" s="80"/>
      <c r="D14" s="83"/>
      <c r="E14" s="83"/>
      <c r="F14" s="106"/>
    </row>
    <row r="15" spans="1:7" ht="15" customHeight="1" x14ac:dyDescent="0.3">
      <c r="B15" s="21"/>
      <c r="C15" s="80" t="s">
        <v>167</v>
      </c>
      <c r="D15" s="83"/>
      <c r="E15" s="83"/>
      <c r="F15" s="106"/>
    </row>
    <row r="16" spans="1:7" ht="70" customHeight="1" x14ac:dyDescent="0.3">
      <c r="A16" s="103">
        <v>1.2</v>
      </c>
      <c r="B16" s="21"/>
      <c r="C16" s="201"/>
      <c r="D16" s="202"/>
      <c r="E16" s="203"/>
      <c r="F16" s="106"/>
    </row>
    <row r="17" spans="1:17" ht="10" customHeight="1" x14ac:dyDescent="0.3">
      <c r="B17" s="21"/>
      <c r="C17" s="80"/>
      <c r="D17" s="83"/>
      <c r="E17" s="83"/>
      <c r="F17" s="106"/>
    </row>
    <row r="18" spans="1:17" ht="18" customHeight="1" x14ac:dyDescent="0.3">
      <c r="A18" s="103">
        <v>1.3</v>
      </c>
      <c r="B18" s="21"/>
      <c r="C18" s="80" t="str">
        <f>"Capital requirement (provide the figure at the point of authorisation):"</f>
        <v>Capital requirement (provide the figure at the point of authorisation):</v>
      </c>
      <c r="D18" s="83"/>
      <c r="E18" s="79"/>
      <c r="F18" s="106"/>
    </row>
    <row r="19" spans="1:17" ht="18" customHeight="1" x14ac:dyDescent="0.3">
      <c r="A19" s="103">
        <v>1.4</v>
      </c>
      <c r="B19" s="21"/>
      <c r="C19" s="80" t="s">
        <v>168</v>
      </c>
      <c r="D19" s="83"/>
      <c r="E19" s="77"/>
      <c r="F19" s="106"/>
    </row>
    <row r="20" spans="1:17" ht="10" customHeight="1" x14ac:dyDescent="0.3">
      <c r="B20" s="21"/>
      <c r="C20" s="80"/>
      <c r="D20" s="83"/>
      <c r="E20" s="83"/>
      <c r="F20" s="106"/>
    </row>
    <row r="21" spans="1:17" ht="18" customHeight="1" x14ac:dyDescent="0.3">
      <c r="A21" s="103">
        <v>1.5</v>
      </c>
      <c r="B21" s="21"/>
      <c r="C21" s="80" t="str">
        <f>"Capital resources (provide the figure at the point of authorisation):"</f>
        <v>Capital resources (provide the figure at the point of authorisation):</v>
      </c>
      <c r="D21" s="83"/>
      <c r="E21" s="79"/>
      <c r="F21" s="106"/>
    </row>
    <row r="22" spans="1:17" ht="18" customHeight="1" x14ac:dyDescent="0.3">
      <c r="A22" s="103">
        <v>1.6</v>
      </c>
      <c r="B22" s="21"/>
      <c r="C22" s="80" t="s">
        <v>168</v>
      </c>
      <c r="D22" s="83"/>
      <c r="E22" s="77"/>
      <c r="F22" s="106"/>
    </row>
    <row r="23" spans="1:17" ht="15" customHeight="1" x14ac:dyDescent="0.3">
      <c r="B23" s="21"/>
      <c r="C23" s="83"/>
      <c r="D23" s="83"/>
      <c r="E23" s="83"/>
      <c r="F23" s="105"/>
      <c r="G23" s="74"/>
    </row>
    <row r="24" spans="1:17" ht="91" customHeight="1" x14ac:dyDescent="0.3">
      <c r="A24" s="103">
        <v>1.7</v>
      </c>
      <c r="B24" s="80" t="s">
        <v>169</v>
      </c>
      <c r="C24" s="82" t="s">
        <v>170</v>
      </c>
      <c r="D24" s="21"/>
      <c r="E24" s="78" t="s">
        <v>162</v>
      </c>
      <c r="F24" s="106"/>
      <c r="G24" s="204" t="str">
        <f>IF(E24="No","Please note that the FCA cannot authorise your application without confirmation that you are meeting your capital requirements.","")</f>
        <v/>
      </c>
      <c r="H24" s="204"/>
      <c r="I24" s="204"/>
      <c r="J24" s="204"/>
      <c r="K24" s="204"/>
      <c r="M24" s="204"/>
      <c r="N24" s="204"/>
      <c r="O24" s="204"/>
      <c r="P24" s="204"/>
      <c r="Q24" s="204"/>
    </row>
    <row r="25" spans="1:17" ht="18" customHeight="1" x14ac:dyDescent="0.3">
      <c r="B25" s="84"/>
      <c r="C25" s="84"/>
      <c r="D25" s="84"/>
      <c r="E25" s="84"/>
      <c r="F25" s="186"/>
    </row>
    <row r="26" spans="1:17" x14ac:dyDescent="0.3">
      <c r="B26" s="21"/>
      <c r="C26" s="21"/>
      <c r="D26" s="21"/>
      <c r="E26" s="21"/>
      <c r="F26" s="186"/>
    </row>
    <row r="27" spans="1:17" ht="18" customHeight="1" x14ac:dyDescent="0.3">
      <c r="A27" s="103">
        <v>2</v>
      </c>
      <c r="B27" s="81">
        <v>2</v>
      </c>
      <c r="C27" s="81" t="s">
        <v>171</v>
      </c>
      <c r="D27" s="21"/>
      <c r="E27" s="78" t="s">
        <v>162</v>
      </c>
      <c r="F27" s="106"/>
    </row>
    <row r="28" spans="1:17" x14ac:dyDescent="0.3">
      <c r="B28" s="21"/>
      <c r="C28" s="21"/>
      <c r="D28" s="21"/>
      <c r="E28" s="21"/>
      <c r="F28" s="186"/>
    </row>
    <row r="29" spans="1:17" ht="18" customHeight="1" x14ac:dyDescent="0.3">
      <c r="B29" s="21" t="s">
        <v>172</v>
      </c>
      <c r="C29" s="21" t="s">
        <v>173</v>
      </c>
      <c r="D29" s="21"/>
      <c r="E29" s="21"/>
      <c r="F29" s="186"/>
    </row>
    <row r="30" spans="1:17" ht="70" customHeight="1" x14ac:dyDescent="0.3">
      <c r="A30" s="103">
        <v>2.1</v>
      </c>
      <c r="B30" s="21"/>
      <c r="C30" s="205"/>
      <c r="D30" s="206"/>
      <c r="E30" s="207"/>
      <c r="F30" s="186"/>
    </row>
    <row r="31" spans="1:17" x14ac:dyDescent="0.3">
      <c r="B31" s="21"/>
      <c r="C31" s="21"/>
      <c r="D31" s="21"/>
      <c r="E31" s="21"/>
      <c r="F31" s="186"/>
    </row>
    <row r="32" spans="1:17" x14ac:dyDescent="0.3">
      <c r="B32" s="84"/>
      <c r="C32" s="84"/>
      <c r="D32" s="84"/>
      <c r="E32" s="84"/>
      <c r="F32" s="186"/>
    </row>
    <row r="33" spans="1:6" x14ac:dyDescent="0.3">
      <c r="B33" s="21"/>
      <c r="C33" s="21"/>
      <c r="D33" s="21"/>
      <c r="E33" s="21"/>
      <c r="F33" s="186"/>
    </row>
    <row r="34" spans="1:6" ht="18" customHeight="1" x14ac:dyDescent="0.3">
      <c r="A34" s="103">
        <v>3</v>
      </c>
      <c r="B34" s="81">
        <v>3</v>
      </c>
      <c r="C34" s="81" t="s">
        <v>174</v>
      </c>
      <c r="D34" s="21"/>
      <c r="E34" s="78" t="s">
        <v>162</v>
      </c>
      <c r="F34" s="106"/>
    </row>
    <row r="35" spans="1:6" x14ac:dyDescent="0.3">
      <c r="B35" s="21"/>
      <c r="C35" s="21"/>
      <c r="D35" s="21"/>
      <c r="E35" s="21"/>
      <c r="F35" s="186"/>
    </row>
    <row r="36" spans="1:6" ht="18" customHeight="1" x14ac:dyDescent="0.3">
      <c r="B36" s="21" t="s">
        <v>175</v>
      </c>
      <c r="C36" s="21" t="s">
        <v>176</v>
      </c>
      <c r="D36" s="21"/>
      <c r="E36" s="21"/>
      <c r="F36" s="186"/>
    </row>
    <row r="37" spans="1:6" ht="70" customHeight="1" x14ac:dyDescent="0.3">
      <c r="A37" s="103">
        <v>3.1</v>
      </c>
      <c r="B37" s="21"/>
      <c r="C37" s="205"/>
      <c r="D37" s="206"/>
      <c r="E37" s="207"/>
      <c r="F37" s="106"/>
    </row>
    <row r="38" spans="1:6" x14ac:dyDescent="0.3">
      <c r="B38" s="21"/>
      <c r="C38" s="21"/>
      <c r="D38" s="21"/>
      <c r="E38" s="21"/>
      <c r="F38" s="186"/>
    </row>
    <row r="39" spans="1:6" x14ac:dyDescent="0.3">
      <c r="B39" s="84"/>
      <c r="C39" s="84"/>
      <c r="D39" s="84"/>
      <c r="E39" s="84"/>
      <c r="F39" s="186"/>
    </row>
    <row r="40" spans="1:6" ht="15" customHeight="1" x14ac:dyDescent="0.3">
      <c r="B40" s="21"/>
      <c r="C40" s="21"/>
      <c r="D40" s="21"/>
      <c r="E40" s="21"/>
      <c r="F40" s="186"/>
    </row>
    <row r="41" spans="1:6" ht="18" customHeight="1" x14ac:dyDescent="0.3">
      <c r="A41" s="103">
        <v>4</v>
      </c>
      <c r="B41" s="81">
        <v>4</v>
      </c>
      <c r="C41" s="81" t="s">
        <v>177</v>
      </c>
      <c r="D41" s="21"/>
      <c r="E41" s="78" t="s">
        <v>162</v>
      </c>
      <c r="F41" s="186"/>
    </row>
    <row r="42" spans="1:6" x14ac:dyDescent="0.3">
      <c r="B42" s="21"/>
      <c r="C42" s="21"/>
      <c r="D42" s="21"/>
      <c r="E42" s="21"/>
      <c r="F42" s="185"/>
    </row>
    <row r="44" spans="1:6" ht="16.850000000000001" customHeight="1" x14ac:dyDescent="0.3">
      <c r="F44" s="185"/>
    </row>
    <row r="45" spans="1:6" ht="15" customHeight="1" x14ac:dyDescent="0.3">
      <c r="F45" s="185"/>
    </row>
    <row r="47" spans="1:6" ht="31.35" customHeight="1" x14ac:dyDescent="0.3">
      <c r="F47" s="185"/>
    </row>
    <row r="48" spans="1:6" ht="15" customHeight="1" x14ac:dyDescent="0.3">
      <c r="F48" s="185"/>
    </row>
    <row r="50" ht="19.850000000000001" customHeight="1" x14ac:dyDescent="0.3"/>
    <row r="51" ht="15" customHeight="1" x14ac:dyDescent="0.3"/>
  </sheetData>
  <sheetProtection algorithmName="SHA-512" hashValue="84l0SaRp4z2ybKT9tAoNhmzAdkVCcN5DEdY8a9zpnuTPRv8AK/JMVZZHZ60Yrf8YiqKqk5IVZmwMFhaVadKowg==" saltValue="I9XsVEE8wLjhaPcSO8jMcg==" spinCount="100000" sheet="1" formatRows="0" selectLockedCells="1"/>
  <mergeCells count="5">
    <mergeCell ref="C16:E16"/>
    <mergeCell ref="G24:K24"/>
    <mergeCell ref="M24:Q24"/>
    <mergeCell ref="C30:E30"/>
    <mergeCell ref="C37:E37"/>
  </mergeCells>
  <conditionalFormatting sqref="B11:E17 B18 D18:E18 B19:D19 B20:E20 B21 D21:E21 B22:D22 B23:E24">
    <cfRule type="expression" dxfId="40" priority="17">
      <formula>$E$9="No"</formula>
    </cfRule>
  </conditionalFormatting>
  <conditionalFormatting sqref="B29:E30">
    <cfRule type="expression" dxfId="39" priority="15">
      <formula>$E$27="No"</formula>
    </cfRule>
  </conditionalFormatting>
  <conditionalFormatting sqref="B36:E37">
    <cfRule type="expression" dxfId="38" priority="13">
      <formula>$E$34="No"</formula>
    </cfRule>
  </conditionalFormatting>
  <conditionalFormatting sqref="C18:C19">
    <cfRule type="expression" dxfId="37" priority="3">
      <formula>$E$9="No"</formula>
    </cfRule>
  </conditionalFormatting>
  <conditionalFormatting sqref="C21:C22">
    <cfRule type="expression" dxfId="36" priority="2">
      <formula>$E$9="No"</formula>
    </cfRule>
  </conditionalFormatting>
  <conditionalFormatting sqref="C16:E16">
    <cfRule type="expression" dxfId="35" priority="4">
      <formula>AND($E$13&lt;&gt;"Other",$E$13&lt;&gt;"Please Select")</formula>
    </cfRule>
  </conditionalFormatting>
  <conditionalFormatting sqref="C30:E30">
    <cfRule type="expression" dxfId="34" priority="14">
      <formula>$E$27="No"</formula>
    </cfRule>
  </conditionalFormatting>
  <conditionalFormatting sqref="C37:E37">
    <cfRule type="expression" dxfId="33" priority="12">
      <formula>$E$34="No"</formula>
    </cfRule>
  </conditionalFormatting>
  <conditionalFormatting sqref="E6">
    <cfRule type="expression" dxfId="32" priority="5">
      <formula>$G$6="! Please select the currency unit !"</formula>
    </cfRule>
    <cfRule type="cellIs" dxfId="31" priority="11" operator="equal">
      <formula>"Please Select"</formula>
    </cfRule>
    <cfRule type="containsBlanks" dxfId="30" priority="18">
      <formula>LEN(TRIM(E6))=0</formula>
    </cfRule>
  </conditionalFormatting>
  <conditionalFormatting sqref="E9">
    <cfRule type="cellIs" dxfId="29" priority="1" operator="equal">
      <formula>"Yes/No"</formula>
    </cfRule>
  </conditionalFormatting>
  <conditionalFormatting sqref="E13 C16:E16 E18:E19 E21:E22 E24">
    <cfRule type="expression" dxfId="28" priority="16">
      <formula>$E$9="No"</formula>
    </cfRule>
  </conditionalFormatting>
  <conditionalFormatting sqref="E13">
    <cfRule type="cellIs" dxfId="27" priority="7" operator="equal">
      <formula>"Please Select"</formula>
    </cfRule>
  </conditionalFormatting>
  <conditionalFormatting sqref="E24">
    <cfRule type="cellIs" dxfId="26" priority="6" operator="equal">
      <formula>"Yes/No"</formula>
    </cfRule>
  </conditionalFormatting>
  <conditionalFormatting sqref="E27">
    <cfRule type="cellIs" dxfId="25" priority="10" operator="equal">
      <formula>"Yes/No"</formula>
    </cfRule>
  </conditionalFormatting>
  <conditionalFormatting sqref="E34">
    <cfRule type="cellIs" dxfId="24" priority="9" operator="equal">
      <formula>"Yes/No"</formula>
    </cfRule>
  </conditionalFormatting>
  <conditionalFormatting sqref="E41">
    <cfRule type="cellIs" dxfId="23" priority="8" operator="equal">
      <formula>"Yes/No"</formula>
    </cfRule>
  </conditionalFormatting>
  <dataValidations count="2">
    <dataValidation type="whole" allowBlank="1" showInputMessage="1" showErrorMessage="1" prompt="Please enter in numbers only" sqref="E18 E21" xr:uid="{034E2344-757F-4D78-8310-C2739144C5C2}">
      <formula1>0</formula1>
      <formula2>9.99999999999999E+25</formula2>
    </dataValidation>
    <dataValidation type="list" showInputMessage="1" showErrorMessage="1" sqref="E41 E34 E27 E24 E9" xr:uid="{977661E3-0BD8-41C2-89C3-F054DA26F550}">
      <formula1>"Yes,No"</formula1>
    </dataValidation>
  </dataValidations>
  <pageMargins left="0.23622047244094491" right="0.23622047244094491" top="0.74803149606299213" bottom="0.74803149606299213" header="0.31496062992125984" footer="0.31496062992125984"/>
  <pageSetup paperSize="9" scale="66" orientation="portrait" r:id="rId1"/>
  <headerFooter>
    <oddHeader>&amp;L&amp;"Calibri,Regular"&amp;10&amp;K000000 FCA Official#
&amp;11&amp;K000000&amp;F&amp;C&amp;A&amp;RPrinted on &amp;D</oddHeader>
    <oddFooter>Page &amp;P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Please select the overarching prudential regime" xr:uid="{4ACA4DDC-24E4-41FB-862D-6A73CE87B00C}">
          <x14:formula1>
            <xm:f>Options!$B$3:$B$16</xm:f>
          </x14:formula1>
          <xm:sqref>E13</xm:sqref>
        </x14:dataValidation>
        <x14:dataValidation type="list" allowBlank="1" showInputMessage="1" showErrorMessage="1" prompt="Please select the currency units" xr:uid="{26EBF8C8-5DDE-4F52-A388-7791A130B75B}">
          <x14:formula1>
            <xm:f>Options!$B$32:$B$34</xm:f>
          </x14:formula1>
          <xm:sqref>E6</xm:sqref>
        </x14:dataValidation>
        <x14:dataValidation type="list" allowBlank="1" showInputMessage="1" showErrorMessage="1" prompt="Please select if not reporting in GBP" xr:uid="{428D05EC-AB73-4842-A068-5ECB7CF3F9B8}">
          <x14:formula1>
            <xm:f>Options!$B$22:$B$27</xm:f>
          </x14:formula1>
          <xm:sqref>E5 E22 E19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FFB97-7455-476C-9740-590293421FAB}">
  <sheetPr codeName="Sheet7">
    <tabColor rgb="FFFF585D"/>
    <pageSetUpPr fitToPage="1"/>
  </sheetPr>
  <dimension ref="A1:M106"/>
  <sheetViews>
    <sheetView showGridLines="0" zoomScaleNormal="100" workbookViewId="0">
      <pane ySplit="9" topLeftCell="A10" activePane="bottomLeft" state="frozen"/>
      <selection pane="bottomLeft"/>
    </sheetView>
  </sheetViews>
  <sheetFormatPr defaultColWidth="9.109375" defaultRowHeight="12.7" outlineLevelRow="1" x14ac:dyDescent="0.2"/>
  <cols>
    <col min="1" max="1" width="4" style="28" customWidth="1"/>
    <col min="2" max="2" width="6.44140625" style="28" customWidth="1"/>
    <col min="3" max="3" width="17.44140625" style="28" customWidth="1"/>
    <col min="4" max="4" width="10" style="28" customWidth="1"/>
    <col min="5" max="5" width="9.88671875" style="28" customWidth="1"/>
    <col min="6" max="6" width="28.44140625" style="28" customWidth="1"/>
    <col min="7" max="10" width="18.44140625" style="28" customWidth="1"/>
    <col min="11" max="11" width="1.5546875" style="98" customWidth="1"/>
    <col min="12" max="12" width="58.109375" style="28" customWidth="1"/>
    <col min="13" max="13" width="78" style="98" customWidth="1"/>
    <col min="14" max="14" width="9.109375" style="28" customWidth="1"/>
    <col min="15" max="235" width="9.109375" style="28"/>
    <col min="236" max="236" width="5.5546875" style="28" customWidth="1"/>
    <col min="237" max="237" width="13.88671875" style="28" customWidth="1"/>
    <col min="238" max="238" width="10" style="28" customWidth="1"/>
    <col min="239" max="239" width="8.109375" style="28" customWidth="1"/>
    <col min="240" max="240" width="25.88671875" style="28" customWidth="1"/>
    <col min="241" max="241" width="10" style="28" customWidth="1"/>
    <col min="242" max="491" width="9.109375" style="28"/>
    <col min="492" max="492" width="5.5546875" style="28" customWidth="1"/>
    <col min="493" max="493" width="13.88671875" style="28" customWidth="1"/>
    <col min="494" max="494" width="10" style="28" customWidth="1"/>
    <col min="495" max="495" width="8.109375" style="28" customWidth="1"/>
    <col min="496" max="496" width="25.88671875" style="28" customWidth="1"/>
    <col min="497" max="497" width="10" style="28" customWidth="1"/>
    <col min="498" max="747" width="9.109375" style="28"/>
    <col min="748" max="748" width="5.5546875" style="28" customWidth="1"/>
    <col min="749" max="749" width="13.88671875" style="28" customWidth="1"/>
    <col min="750" max="750" width="10" style="28" customWidth="1"/>
    <col min="751" max="751" width="8.109375" style="28" customWidth="1"/>
    <col min="752" max="752" width="25.88671875" style="28" customWidth="1"/>
    <col min="753" max="753" width="10" style="28" customWidth="1"/>
    <col min="754" max="1003" width="9.109375" style="28"/>
    <col min="1004" max="1004" width="5.5546875" style="28" customWidth="1"/>
    <col min="1005" max="1005" width="13.88671875" style="28" customWidth="1"/>
    <col min="1006" max="1006" width="10" style="28" customWidth="1"/>
    <col min="1007" max="1007" width="8.109375" style="28" customWidth="1"/>
    <col min="1008" max="1008" width="25.88671875" style="28" customWidth="1"/>
    <col min="1009" max="1009" width="10" style="28" customWidth="1"/>
    <col min="1010" max="1259" width="9.109375" style="28"/>
    <col min="1260" max="1260" width="5.5546875" style="28" customWidth="1"/>
    <col min="1261" max="1261" width="13.88671875" style="28" customWidth="1"/>
    <col min="1262" max="1262" width="10" style="28" customWidth="1"/>
    <col min="1263" max="1263" width="8.109375" style="28" customWidth="1"/>
    <col min="1264" max="1264" width="25.88671875" style="28" customWidth="1"/>
    <col min="1265" max="1265" width="10" style="28" customWidth="1"/>
    <col min="1266" max="1515" width="9.109375" style="28"/>
    <col min="1516" max="1516" width="5.5546875" style="28" customWidth="1"/>
    <col min="1517" max="1517" width="13.88671875" style="28" customWidth="1"/>
    <col min="1518" max="1518" width="10" style="28" customWidth="1"/>
    <col min="1519" max="1519" width="8.109375" style="28" customWidth="1"/>
    <col min="1520" max="1520" width="25.88671875" style="28" customWidth="1"/>
    <col min="1521" max="1521" width="10" style="28" customWidth="1"/>
    <col min="1522" max="1771" width="9.109375" style="28"/>
    <col min="1772" max="1772" width="5.5546875" style="28" customWidth="1"/>
    <col min="1773" max="1773" width="13.88671875" style="28" customWidth="1"/>
    <col min="1774" max="1774" width="10" style="28" customWidth="1"/>
    <col min="1775" max="1775" width="8.109375" style="28" customWidth="1"/>
    <col min="1776" max="1776" width="25.88671875" style="28" customWidth="1"/>
    <col min="1777" max="1777" width="10" style="28" customWidth="1"/>
    <col min="1778" max="2027" width="9.109375" style="28"/>
    <col min="2028" max="2028" width="5.5546875" style="28" customWidth="1"/>
    <col min="2029" max="2029" width="13.88671875" style="28" customWidth="1"/>
    <col min="2030" max="2030" width="10" style="28" customWidth="1"/>
    <col min="2031" max="2031" width="8.109375" style="28" customWidth="1"/>
    <col min="2032" max="2032" width="25.88671875" style="28" customWidth="1"/>
    <col min="2033" max="2033" width="10" style="28" customWidth="1"/>
    <col min="2034" max="2283" width="9.109375" style="28"/>
    <col min="2284" max="2284" width="5.5546875" style="28" customWidth="1"/>
    <col min="2285" max="2285" width="13.88671875" style="28" customWidth="1"/>
    <col min="2286" max="2286" width="10" style="28" customWidth="1"/>
    <col min="2287" max="2287" width="8.109375" style="28" customWidth="1"/>
    <col min="2288" max="2288" width="25.88671875" style="28" customWidth="1"/>
    <col min="2289" max="2289" width="10" style="28" customWidth="1"/>
    <col min="2290" max="2539" width="9.109375" style="28"/>
    <col min="2540" max="2540" width="5.5546875" style="28" customWidth="1"/>
    <col min="2541" max="2541" width="13.88671875" style="28" customWidth="1"/>
    <col min="2542" max="2542" width="10" style="28" customWidth="1"/>
    <col min="2543" max="2543" width="8.109375" style="28" customWidth="1"/>
    <col min="2544" max="2544" width="25.88671875" style="28" customWidth="1"/>
    <col min="2545" max="2545" width="10" style="28" customWidth="1"/>
    <col min="2546" max="2795" width="9.109375" style="28"/>
    <col min="2796" max="2796" width="5.5546875" style="28" customWidth="1"/>
    <col min="2797" max="2797" width="13.88671875" style="28" customWidth="1"/>
    <col min="2798" max="2798" width="10" style="28" customWidth="1"/>
    <col min="2799" max="2799" width="8.109375" style="28" customWidth="1"/>
    <col min="2800" max="2800" width="25.88671875" style="28" customWidth="1"/>
    <col min="2801" max="2801" width="10" style="28" customWidth="1"/>
    <col min="2802" max="3051" width="9.109375" style="28"/>
    <col min="3052" max="3052" width="5.5546875" style="28" customWidth="1"/>
    <col min="3053" max="3053" width="13.88671875" style="28" customWidth="1"/>
    <col min="3054" max="3054" width="10" style="28" customWidth="1"/>
    <col min="3055" max="3055" width="8.109375" style="28" customWidth="1"/>
    <col min="3056" max="3056" width="25.88671875" style="28" customWidth="1"/>
    <col min="3057" max="3057" width="10" style="28" customWidth="1"/>
    <col min="3058" max="3307" width="9.109375" style="28"/>
    <col min="3308" max="3308" width="5.5546875" style="28" customWidth="1"/>
    <col min="3309" max="3309" width="13.88671875" style="28" customWidth="1"/>
    <col min="3310" max="3310" width="10" style="28" customWidth="1"/>
    <col min="3311" max="3311" width="8.109375" style="28" customWidth="1"/>
    <col min="3312" max="3312" width="25.88671875" style="28" customWidth="1"/>
    <col min="3313" max="3313" width="10" style="28" customWidth="1"/>
    <col min="3314" max="3563" width="9.109375" style="28"/>
    <col min="3564" max="3564" width="5.5546875" style="28" customWidth="1"/>
    <col min="3565" max="3565" width="13.88671875" style="28" customWidth="1"/>
    <col min="3566" max="3566" width="10" style="28" customWidth="1"/>
    <col min="3567" max="3567" width="8.109375" style="28" customWidth="1"/>
    <col min="3568" max="3568" width="25.88671875" style="28" customWidth="1"/>
    <col min="3569" max="3569" width="10" style="28" customWidth="1"/>
    <col min="3570" max="3819" width="9.109375" style="28"/>
    <col min="3820" max="3820" width="5.5546875" style="28" customWidth="1"/>
    <col min="3821" max="3821" width="13.88671875" style="28" customWidth="1"/>
    <col min="3822" max="3822" width="10" style="28" customWidth="1"/>
    <col min="3823" max="3823" width="8.109375" style="28" customWidth="1"/>
    <col min="3824" max="3824" width="25.88671875" style="28" customWidth="1"/>
    <col min="3825" max="3825" width="10" style="28" customWidth="1"/>
    <col min="3826" max="4075" width="9.109375" style="28"/>
    <col min="4076" max="4076" width="5.5546875" style="28" customWidth="1"/>
    <col min="4077" max="4077" width="13.88671875" style="28" customWidth="1"/>
    <col min="4078" max="4078" width="10" style="28" customWidth="1"/>
    <col min="4079" max="4079" width="8.109375" style="28" customWidth="1"/>
    <col min="4080" max="4080" width="25.88671875" style="28" customWidth="1"/>
    <col min="4081" max="4081" width="10" style="28" customWidth="1"/>
    <col min="4082" max="4331" width="9.109375" style="28"/>
    <col min="4332" max="4332" width="5.5546875" style="28" customWidth="1"/>
    <col min="4333" max="4333" width="13.88671875" style="28" customWidth="1"/>
    <col min="4334" max="4334" width="10" style="28" customWidth="1"/>
    <col min="4335" max="4335" width="8.109375" style="28" customWidth="1"/>
    <col min="4336" max="4336" width="25.88671875" style="28" customWidth="1"/>
    <col min="4337" max="4337" width="10" style="28" customWidth="1"/>
    <col min="4338" max="4587" width="9.109375" style="28"/>
    <col min="4588" max="4588" width="5.5546875" style="28" customWidth="1"/>
    <col min="4589" max="4589" width="13.88671875" style="28" customWidth="1"/>
    <col min="4590" max="4590" width="10" style="28" customWidth="1"/>
    <col min="4591" max="4591" width="8.109375" style="28" customWidth="1"/>
    <col min="4592" max="4592" width="25.88671875" style="28" customWidth="1"/>
    <col min="4593" max="4593" width="10" style="28" customWidth="1"/>
    <col min="4594" max="4843" width="9.109375" style="28"/>
    <col min="4844" max="4844" width="5.5546875" style="28" customWidth="1"/>
    <col min="4845" max="4845" width="13.88671875" style="28" customWidth="1"/>
    <col min="4846" max="4846" width="10" style="28" customWidth="1"/>
    <col min="4847" max="4847" width="8.109375" style="28" customWidth="1"/>
    <col min="4848" max="4848" width="25.88671875" style="28" customWidth="1"/>
    <col min="4849" max="4849" width="10" style="28" customWidth="1"/>
    <col min="4850" max="5099" width="9.109375" style="28"/>
    <col min="5100" max="5100" width="5.5546875" style="28" customWidth="1"/>
    <col min="5101" max="5101" width="13.88671875" style="28" customWidth="1"/>
    <col min="5102" max="5102" width="10" style="28" customWidth="1"/>
    <col min="5103" max="5103" width="8.109375" style="28" customWidth="1"/>
    <col min="5104" max="5104" width="25.88671875" style="28" customWidth="1"/>
    <col min="5105" max="5105" width="10" style="28" customWidth="1"/>
    <col min="5106" max="5355" width="9.109375" style="28"/>
    <col min="5356" max="5356" width="5.5546875" style="28" customWidth="1"/>
    <col min="5357" max="5357" width="13.88671875" style="28" customWidth="1"/>
    <col min="5358" max="5358" width="10" style="28" customWidth="1"/>
    <col min="5359" max="5359" width="8.109375" style="28" customWidth="1"/>
    <col min="5360" max="5360" width="25.88671875" style="28" customWidth="1"/>
    <col min="5361" max="5361" width="10" style="28" customWidth="1"/>
    <col min="5362" max="5611" width="9.109375" style="28"/>
    <col min="5612" max="5612" width="5.5546875" style="28" customWidth="1"/>
    <col min="5613" max="5613" width="13.88671875" style="28" customWidth="1"/>
    <col min="5614" max="5614" width="10" style="28" customWidth="1"/>
    <col min="5615" max="5615" width="8.109375" style="28" customWidth="1"/>
    <col min="5616" max="5616" width="25.88671875" style="28" customWidth="1"/>
    <col min="5617" max="5617" width="10" style="28" customWidth="1"/>
    <col min="5618" max="5867" width="9.109375" style="28"/>
    <col min="5868" max="5868" width="5.5546875" style="28" customWidth="1"/>
    <col min="5869" max="5869" width="13.88671875" style="28" customWidth="1"/>
    <col min="5870" max="5870" width="10" style="28" customWidth="1"/>
    <col min="5871" max="5871" width="8.109375" style="28" customWidth="1"/>
    <col min="5872" max="5872" width="25.88671875" style="28" customWidth="1"/>
    <col min="5873" max="5873" width="10" style="28" customWidth="1"/>
    <col min="5874" max="6123" width="9.109375" style="28"/>
    <col min="6124" max="6124" width="5.5546875" style="28" customWidth="1"/>
    <col min="6125" max="6125" width="13.88671875" style="28" customWidth="1"/>
    <col min="6126" max="6126" width="10" style="28" customWidth="1"/>
    <col min="6127" max="6127" width="8.109375" style="28" customWidth="1"/>
    <col min="6128" max="6128" width="25.88671875" style="28" customWidth="1"/>
    <col min="6129" max="6129" width="10" style="28" customWidth="1"/>
    <col min="6130" max="6379" width="9.109375" style="28"/>
    <col min="6380" max="6380" width="5.5546875" style="28" customWidth="1"/>
    <col min="6381" max="6381" width="13.88671875" style="28" customWidth="1"/>
    <col min="6382" max="6382" width="10" style="28" customWidth="1"/>
    <col min="6383" max="6383" width="8.109375" style="28" customWidth="1"/>
    <col min="6384" max="6384" width="25.88671875" style="28" customWidth="1"/>
    <col min="6385" max="6385" width="10" style="28" customWidth="1"/>
    <col min="6386" max="6635" width="9.109375" style="28"/>
    <col min="6636" max="6636" width="5.5546875" style="28" customWidth="1"/>
    <col min="6637" max="6637" width="13.88671875" style="28" customWidth="1"/>
    <col min="6638" max="6638" width="10" style="28" customWidth="1"/>
    <col min="6639" max="6639" width="8.109375" style="28" customWidth="1"/>
    <col min="6640" max="6640" width="25.88671875" style="28" customWidth="1"/>
    <col min="6641" max="6641" width="10" style="28" customWidth="1"/>
    <col min="6642" max="6891" width="9.109375" style="28"/>
    <col min="6892" max="6892" width="5.5546875" style="28" customWidth="1"/>
    <col min="6893" max="6893" width="13.88671875" style="28" customWidth="1"/>
    <col min="6894" max="6894" width="10" style="28" customWidth="1"/>
    <col min="6895" max="6895" width="8.109375" style="28" customWidth="1"/>
    <col min="6896" max="6896" width="25.88671875" style="28" customWidth="1"/>
    <col min="6897" max="6897" width="10" style="28" customWidth="1"/>
    <col min="6898" max="7147" width="9.109375" style="28"/>
    <col min="7148" max="7148" width="5.5546875" style="28" customWidth="1"/>
    <col min="7149" max="7149" width="13.88671875" style="28" customWidth="1"/>
    <col min="7150" max="7150" width="10" style="28" customWidth="1"/>
    <col min="7151" max="7151" width="8.109375" style="28" customWidth="1"/>
    <col min="7152" max="7152" width="25.88671875" style="28" customWidth="1"/>
    <col min="7153" max="7153" width="10" style="28" customWidth="1"/>
    <col min="7154" max="7403" width="9.109375" style="28"/>
    <col min="7404" max="7404" width="5.5546875" style="28" customWidth="1"/>
    <col min="7405" max="7405" width="13.88671875" style="28" customWidth="1"/>
    <col min="7406" max="7406" width="10" style="28" customWidth="1"/>
    <col min="7407" max="7407" width="8.109375" style="28" customWidth="1"/>
    <col min="7408" max="7408" width="25.88671875" style="28" customWidth="1"/>
    <col min="7409" max="7409" width="10" style="28" customWidth="1"/>
    <col min="7410" max="7659" width="9.109375" style="28"/>
    <col min="7660" max="7660" width="5.5546875" style="28" customWidth="1"/>
    <col min="7661" max="7661" width="13.88671875" style="28" customWidth="1"/>
    <col min="7662" max="7662" width="10" style="28" customWidth="1"/>
    <col min="7663" max="7663" width="8.109375" style="28" customWidth="1"/>
    <col min="7664" max="7664" width="25.88671875" style="28" customWidth="1"/>
    <col min="7665" max="7665" width="10" style="28" customWidth="1"/>
    <col min="7666" max="7915" width="9.109375" style="28"/>
    <col min="7916" max="7916" width="5.5546875" style="28" customWidth="1"/>
    <col min="7917" max="7917" width="13.88671875" style="28" customWidth="1"/>
    <col min="7918" max="7918" width="10" style="28" customWidth="1"/>
    <col min="7919" max="7919" width="8.109375" style="28" customWidth="1"/>
    <col min="7920" max="7920" width="25.88671875" style="28" customWidth="1"/>
    <col min="7921" max="7921" width="10" style="28" customWidth="1"/>
    <col min="7922" max="8171" width="9.109375" style="28"/>
    <col min="8172" max="8172" width="5.5546875" style="28" customWidth="1"/>
    <col min="8173" max="8173" width="13.88671875" style="28" customWidth="1"/>
    <col min="8174" max="8174" width="10" style="28" customWidth="1"/>
    <col min="8175" max="8175" width="8.109375" style="28" customWidth="1"/>
    <col min="8176" max="8176" width="25.88671875" style="28" customWidth="1"/>
    <col min="8177" max="8177" width="10" style="28" customWidth="1"/>
    <col min="8178" max="8427" width="9.109375" style="28"/>
    <col min="8428" max="8428" width="5.5546875" style="28" customWidth="1"/>
    <col min="8429" max="8429" width="13.88671875" style="28" customWidth="1"/>
    <col min="8430" max="8430" width="10" style="28" customWidth="1"/>
    <col min="8431" max="8431" width="8.109375" style="28" customWidth="1"/>
    <col min="8432" max="8432" width="25.88671875" style="28" customWidth="1"/>
    <col min="8433" max="8433" width="10" style="28" customWidth="1"/>
    <col min="8434" max="8683" width="9.109375" style="28"/>
    <col min="8684" max="8684" width="5.5546875" style="28" customWidth="1"/>
    <col min="8685" max="8685" width="13.88671875" style="28" customWidth="1"/>
    <col min="8686" max="8686" width="10" style="28" customWidth="1"/>
    <col min="8687" max="8687" width="8.109375" style="28" customWidth="1"/>
    <col min="8688" max="8688" width="25.88671875" style="28" customWidth="1"/>
    <col min="8689" max="8689" width="10" style="28" customWidth="1"/>
    <col min="8690" max="8939" width="9.109375" style="28"/>
    <col min="8940" max="8940" width="5.5546875" style="28" customWidth="1"/>
    <col min="8941" max="8941" width="13.88671875" style="28" customWidth="1"/>
    <col min="8942" max="8942" width="10" style="28" customWidth="1"/>
    <col min="8943" max="8943" width="8.109375" style="28" customWidth="1"/>
    <col min="8944" max="8944" width="25.88671875" style="28" customWidth="1"/>
    <col min="8945" max="8945" width="10" style="28" customWidth="1"/>
    <col min="8946" max="9195" width="9.109375" style="28"/>
    <col min="9196" max="9196" width="5.5546875" style="28" customWidth="1"/>
    <col min="9197" max="9197" width="13.88671875" style="28" customWidth="1"/>
    <col min="9198" max="9198" width="10" style="28" customWidth="1"/>
    <col min="9199" max="9199" width="8.109375" style="28" customWidth="1"/>
    <col min="9200" max="9200" width="25.88671875" style="28" customWidth="1"/>
    <col min="9201" max="9201" width="10" style="28" customWidth="1"/>
    <col min="9202" max="9451" width="9.109375" style="28"/>
    <col min="9452" max="9452" width="5.5546875" style="28" customWidth="1"/>
    <col min="9453" max="9453" width="13.88671875" style="28" customWidth="1"/>
    <col min="9454" max="9454" width="10" style="28" customWidth="1"/>
    <col min="9455" max="9455" width="8.109375" style="28" customWidth="1"/>
    <col min="9456" max="9456" width="25.88671875" style="28" customWidth="1"/>
    <col min="9457" max="9457" width="10" style="28" customWidth="1"/>
    <col min="9458" max="9707" width="9.109375" style="28"/>
    <col min="9708" max="9708" width="5.5546875" style="28" customWidth="1"/>
    <col min="9709" max="9709" width="13.88671875" style="28" customWidth="1"/>
    <col min="9710" max="9710" width="10" style="28" customWidth="1"/>
    <col min="9711" max="9711" width="8.109375" style="28" customWidth="1"/>
    <col min="9712" max="9712" width="25.88671875" style="28" customWidth="1"/>
    <col min="9713" max="9713" width="10" style="28" customWidth="1"/>
    <col min="9714" max="9963" width="9.109375" style="28"/>
    <col min="9964" max="9964" width="5.5546875" style="28" customWidth="1"/>
    <col min="9965" max="9965" width="13.88671875" style="28" customWidth="1"/>
    <col min="9966" max="9966" width="10" style="28" customWidth="1"/>
    <col min="9967" max="9967" width="8.109375" style="28" customWidth="1"/>
    <col min="9968" max="9968" width="25.88671875" style="28" customWidth="1"/>
    <col min="9969" max="9969" width="10" style="28" customWidth="1"/>
    <col min="9970" max="10219" width="9.109375" style="28"/>
    <col min="10220" max="10220" width="5.5546875" style="28" customWidth="1"/>
    <col min="10221" max="10221" width="13.88671875" style="28" customWidth="1"/>
    <col min="10222" max="10222" width="10" style="28" customWidth="1"/>
    <col min="10223" max="10223" width="8.109375" style="28" customWidth="1"/>
    <col min="10224" max="10224" width="25.88671875" style="28" customWidth="1"/>
    <col min="10225" max="10225" width="10" style="28" customWidth="1"/>
    <col min="10226" max="10475" width="9.109375" style="28"/>
    <col min="10476" max="10476" width="5.5546875" style="28" customWidth="1"/>
    <col min="10477" max="10477" width="13.88671875" style="28" customWidth="1"/>
    <col min="10478" max="10478" width="10" style="28" customWidth="1"/>
    <col min="10479" max="10479" width="8.109375" style="28" customWidth="1"/>
    <col min="10480" max="10480" width="25.88671875" style="28" customWidth="1"/>
    <col min="10481" max="10481" width="10" style="28" customWidth="1"/>
    <col min="10482" max="10731" width="9.109375" style="28"/>
    <col min="10732" max="10732" width="5.5546875" style="28" customWidth="1"/>
    <col min="10733" max="10733" width="13.88671875" style="28" customWidth="1"/>
    <col min="10734" max="10734" width="10" style="28" customWidth="1"/>
    <col min="10735" max="10735" width="8.109375" style="28" customWidth="1"/>
    <col min="10736" max="10736" width="25.88671875" style="28" customWidth="1"/>
    <col min="10737" max="10737" width="10" style="28" customWidth="1"/>
    <col min="10738" max="10987" width="9.109375" style="28"/>
    <col min="10988" max="10988" width="5.5546875" style="28" customWidth="1"/>
    <col min="10989" max="10989" width="13.88671875" style="28" customWidth="1"/>
    <col min="10990" max="10990" width="10" style="28" customWidth="1"/>
    <col min="10991" max="10991" width="8.109375" style="28" customWidth="1"/>
    <col min="10992" max="10992" width="25.88671875" style="28" customWidth="1"/>
    <col min="10993" max="10993" width="10" style="28" customWidth="1"/>
    <col min="10994" max="11243" width="9.109375" style="28"/>
    <col min="11244" max="11244" width="5.5546875" style="28" customWidth="1"/>
    <col min="11245" max="11245" width="13.88671875" style="28" customWidth="1"/>
    <col min="11246" max="11246" width="10" style="28" customWidth="1"/>
    <col min="11247" max="11247" width="8.109375" style="28" customWidth="1"/>
    <col min="11248" max="11248" width="25.88671875" style="28" customWidth="1"/>
    <col min="11249" max="11249" width="10" style="28" customWidth="1"/>
    <col min="11250" max="11499" width="9.109375" style="28"/>
    <col min="11500" max="11500" width="5.5546875" style="28" customWidth="1"/>
    <col min="11501" max="11501" width="13.88671875" style="28" customWidth="1"/>
    <col min="11502" max="11502" width="10" style="28" customWidth="1"/>
    <col min="11503" max="11503" width="8.109375" style="28" customWidth="1"/>
    <col min="11504" max="11504" width="25.88671875" style="28" customWidth="1"/>
    <col min="11505" max="11505" width="10" style="28" customWidth="1"/>
    <col min="11506" max="11755" width="9.109375" style="28"/>
    <col min="11756" max="11756" width="5.5546875" style="28" customWidth="1"/>
    <col min="11757" max="11757" width="13.88671875" style="28" customWidth="1"/>
    <col min="11758" max="11758" width="10" style="28" customWidth="1"/>
    <col min="11759" max="11759" width="8.109375" style="28" customWidth="1"/>
    <col min="11760" max="11760" width="25.88671875" style="28" customWidth="1"/>
    <col min="11761" max="11761" width="10" style="28" customWidth="1"/>
    <col min="11762" max="12011" width="9.109375" style="28"/>
    <col min="12012" max="12012" width="5.5546875" style="28" customWidth="1"/>
    <col min="12013" max="12013" width="13.88671875" style="28" customWidth="1"/>
    <col min="12014" max="12014" width="10" style="28" customWidth="1"/>
    <col min="12015" max="12015" width="8.109375" style="28" customWidth="1"/>
    <col min="12016" max="12016" width="25.88671875" style="28" customWidth="1"/>
    <col min="12017" max="12017" width="10" style="28" customWidth="1"/>
    <col min="12018" max="12267" width="9.109375" style="28"/>
    <col min="12268" max="12268" width="5.5546875" style="28" customWidth="1"/>
    <col min="12269" max="12269" width="13.88671875" style="28" customWidth="1"/>
    <col min="12270" max="12270" width="10" style="28" customWidth="1"/>
    <col min="12271" max="12271" width="8.109375" style="28" customWidth="1"/>
    <col min="12272" max="12272" width="25.88671875" style="28" customWidth="1"/>
    <col min="12273" max="12273" width="10" style="28" customWidth="1"/>
    <col min="12274" max="12523" width="9.109375" style="28"/>
    <col min="12524" max="12524" width="5.5546875" style="28" customWidth="1"/>
    <col min="12525" max="12525" width="13.88671875" style="28" customWidth="1"/>
    <col min="12526" max="12526" width="10" style="28" customWidth="1"/>
    <col min="12527" max="12527" width="8.109375" style="28" customWidth="1"/>
    <col min="12528" max="12528" width="25.88671875" style="28" customWidth="1"/>
    <col min="12529" max="12529" width="10" style="28" customWidth="1"/>
    <col min="12530" max="12779" width="9.109375" style="28"/>
    <col min="12780" max="12780" width="5.5546875" style="28" customWidth="1"/>
    <col min="12781" max="12781" width="13.88671875" style="28" customWidth="1"/>
    <col min="12782" max="12782" width="10" style="28" customWidth="1"/>
    <col min="12783" max="12783" width="8.109375" style="28" customWidth="1"/>
    <col min="12784" max="12784" width="25.88671875" style="28" customWidth="1"/>
    <col min="12785" max="12785" width="10" style="28" customWidth="1"/>
    <col min="12786" max="13035" width="9.109375" style="28"/>
    <col min="13036" max="13036" width="5.5546875" style="28" customWidth="1"/>
    <col min="13037" max="13037" width="13.88671875" style="28" customWidth="1"/>
    <col min="13038" max="13038" width="10" style="28" customWidth="1"/>
    <col min="13039" max="13039" width="8.109375" style="28" customWidth="1"/>
    <col min="13040" max="13040" width="25.88671875" style="28" customWidth="1"/>
    <col min="13041" max="13041" width="10" style="28" customWidth="1"/>
    <col min="13042" max="13291" width="9.109375" style="28"/>
    <col min="13292" max="13292" width="5.5546875" style="28" customWidth="1"/>
    <col min="13293" max="13293" width="13.88671875" style="28" customWidth="1"/>
    <col min="13294" max="13294" width="10" style="28" customWidth="1"/>
    <col min="13295" max="13295" width="8.109375" style="28" customWidth="1"/>
    <col min="13296" max="13296" width="25.88671875" style="28" customWidth="1"/>
    <col min="13297" max="13297" width="10" style="28" customWidth="1"/>
    <col min="13298" max="13547" width="9.109375" style="28"/>
    <col min="13548" max="13548" width="5.5546875" style="28" customWidth="1"/>
    <col min="13549" max="13549" width="13.88671875" style="28" customWidth="1"/>
    <col min="13550" max="13550" width="10" style="28" customWidth="1"/>
    <col min="13551" max="13551" width="8.109375" style="28" customWidth="1"/>
    <col min="13552" max="13552" width="25.88671875" style="28" customWidth="1"/>
    <col min="13553" max="13553" width="10" style="28" customWidth="1"/>
    <col min="13554" max="13803" width="9.109375" style="28"/>
    <col min="13804" max="13804" width="5.5546875" style="28" customWidth="1"/>
    <col min="13805" max="13805" width="13.88671875" style="28" customWidth="1"/>
    <col min="13806" max="13806" width="10" style="28" customWidth="1"/>
    <col min="13807" max="13807" width="8.109375" style="28" customWidth="1"/>
    <col min="13808" max="13808" width="25.88671875" style="28" customWidth="1"/>
    <col min="13809" max="13809" width="10" style="28" customWidth="1"/>
    <col min="13810" max="14059" width="9.109375" style="28"/>
    <col min="14060" max="14060" width="5.5546875" style="28" customWidth="1"/>
    <col min="14061" max="14061" width="13.88671875" style="28" customWidth="1"/>
    <col min="14062" max="14062" width="10" style="28" customWidth="1"/>
    <col min="14063" max="14063" width="8.109375" style="28" customWidth="1"/>
    <col min="14064" max="14064" width="25.88671875" style="28" customWidth="1"/>
    <col min="14065" max="14065" width="10" style="28" customWidth="1"/>
    <col min="14066" max="14315" width="9.109375" style="28"/>
    <col min="14316" max="14316" width="5.5546875" style="28" customWidth="1"/>
    <col min="14317" max="14317" width="13.88671875" style="28" customWidth="1"/>
    <col min="14318" max="14318" width="10" style="28" customWidth="1"/>
    <col min="14319" max="14319" width="8.109375" style="28" customWidth="1"/>
    <col min="14320" max="14320" width="25.88671875" style="28" customWidth="1"/>
    <col min="14321" max="14321" width="10" style="28" customWidth="1"/>
    <col min="14322" max="14571" width="9.109375" style="28"/>
    <col min="14572" max="14572" width="5.5546875" style="28" customWidth="1"/>
    <col min="14573" max="14573" width="13.88671875" style="28" customWidth="1"/>
    <col min="14574" max="14574" width="10" style="28" customWidth="1"/>
    <col min="14575" max="14575" width="8.109375" style="28" customWidth="1"/>
    <col min="14576" max="14576" width="25.88671875" style="28" customWidth="1"/>
    <col min="14577" max="14577" width="10" style="28" customWidth="1"/>
    <col min="14578" max="14827" width="9.109375" style="28"/>
    <col min="14828" max="14828" width="5.5546875" style="28" customWidth="1"/>
    <col min="14829" max="14829" width="13.88671875" style="28" customWidth="1"/>
    <col min="14830" max="14830" width="10" style="28" customWidth="1"/>
    <col min="14831" max="14831" width="8.109375" style="28" customWidth="1"/>
    <col min="14832" max="14832" width="25.88671875" style="28" customWidth="1"/>
    <col min="14833" max="14833" width="10" style="28" customWidth="1"/>
    <col min="14834" max="15083" width="9.109375" style="28"/>
    <col min="15084" max="15084" width="5.5546875" style="28" customWidth="1"/>
    <col min="15085" max="15085" width="13.88671875" style="28" customWidth="1"/>
    <col min="15086" max="15086" width="10" style="28" customWidth="1"/>
    <col min="15087" max="15087" width="8.109375" style="28" customWidth="1"/>
    <col min="15088" max="15088" width="25.88671875" style="28" customWidth="1"/>
    <col min="15089" max="15089" width="10" style="28" customWidth="1"/>
    <col min="15090" max="15339" width="9.109375" style="28"/>
    <col min="15340" max="15340" width="5.5546875" style="28" customWidth="1"/>
    <col min="15341" max="15341" width="13.88671875" style="28" customWidth="1"/>
    <col min="15342" max="15342" width="10" style="28" customWidth="1"/>
    <col min="15343" max="15343" width="8.109375" style="28" customWidth="1"/>
    <col min="15344" max="15344" width="25.88671875" style="28" customWidth="1"/>
    <col min="15345" max="15345" width="10" style="28" customWidth="1"/>
    <col min="15346" max="15595" width="9.109375" style="28"/>
    <col min="15596" max="15596" width="5.5546875" style="28" customWidth="1"/>
    <col min="15597" max="15597" width="13.88671875" style="28" customWidth="1"/>
    <col min="15598" max="15598" width="10" style="28" customWidth="1"/>
    <col min="15599" max="15599" width="8.109375" style="28" customWidth="1"/>
    <col min="15600" max="15600" width="25.88671875" style="28" customWidth="1"/>
    <col min="15601" max="15601" width="10" style="28" customWidth="1"/>
    <col min="15602" max="15851" width="9.109375" style="28"/>
    <col min="15852" max="15852" width="5.5546875" style="28" customWidth="1"/>
    <col min="15853" max="15853" width="13.88671875" style="28" customWidth="1"/>
    <col min="15854" max="15854" width="10" style="28" customWidth="1"/>
    <col min="15855" max="15855" width="8.109375" style="28" customWidth="1"/>
    <col min="15856" max="15856" width="25.88671875" style="28" customWidth="1"/>
    <col min="15857" max="15857" width="10" style="28" customWidth="1"/>
    <col min="15858" max="16107" width="9.109375" style="28"/>
    <col min="16108" max="16108" width="5.5546875" style="28" customWidth="1"/>
    <col min="16109" max="16109" width="13.88671875" style="28" customWidth="1"/>
    <col min="16110" max="16110" width="10" style="28" customWidth="1"/>
    <col min="16111" max="16111" width="8.109375" style="28" customWidth="1"/>
    <col min="16112" max="16112" width="25.88671875" style="28" customWidth="1"/>
    <col min="16113" max="16113" width="10" style="28" customWidth="1"/>
    <col min="16114" max="16384" width="9.109375" style="28"/>
  </cols>
  <sheetData>
    <row r="1" spans="1:13" s="98" customFormat="1" x14ac:dyDescent="0.2">
      <c r="A1" s="96" t="s">
        <v>112</v>
      </c>
      <c r="B1" s="96" t="s">
        <v>113</v>
      </c>
      <c r="C1" s="96" t="s">
        <v>114</v>
      </c>
      <c r="D1" s="96" t="s">
        <v>115</v>
      </c>
      <c r="E1" s="96" t="s">
        <v>116</v>
      </c>
      <c r="F1" s="96" t="s">
        <v>117</v>
      </c>
      <c r="G1" s="96" t="s">
        <v>120</v>
      </c>
      <c r="H1" s="96" t="s">
        <v>121</v>
      </c>
      <c r="I1" s="96" t="s">
        <v>122</v>
      </c>
      <c r="J1" s="96" t="s">
        <v>123</v>
      </c>
      <c r="K1" s="96" t="s">
        <v>124</v>
      </c>
      <c r="L1" s="96" t="s">
        <v>125</v>
      </c>
      <c r="M1" s="96" t="s">
        <v>126</v>
      </c>
    </row>
    <row r="2" spans="1:13" ht="22.5" customHeight="1" x14ac:dyDescent="0.25">
      <c r="A2" s="98">
        <f>'Income Statement'!G5</f>
        <v>0</v>
      </c>
      <c r="B2" s="75" t="s">
        <v>178</v>
      </c>
      <c r="C2" s="41"/>
      <c r="K2" s="98" t="str">
        <f>'Guidance &amp; Glossary'!B4</f>
        <v>v1.1</v>
      </c>
      <c r="M2" s="98" t="str">
        <f>'Income Statement'!O2</f>
        <v>Single</v>
      </c>
    </row>
    <row r="3" spans="1:13" x14ac:dyDescent="0.2">
      <c r="B3" s="14" t="str">
        <f>"Currency: "&amp;IF(G5="","GBP",G5)</f>
        <v>Currency: GBP</v>
      </c>
      <c r="C3" s="41"/>
      <c r="G3" s="208" t="s">
        <v>179</v>
      </c>
      <c r="H3" s="209"/>
      <c r="I3" s="209"/>
      <c r="J3" s="209"/>
    </row>
    <row r="4" spans="1:13" ht="13" customHeight="1" x14ac:dyDescent="0.2">
      <c r="B4" s="76" t="s">
        <v>127</v>
      </c>
      <c r="G4" s="209"/>
      <c r="H4" s="209"/>
      <c r="I4" s="209"/>
      <c r="J4" s="209"/>
    </row>
    <row r="5" spans="1:13" ht="13" hidden="1" customHeight="1" x14ac:dyDescent="0.2">
      <c r="B5" s="76" t="s">
        <v>142</v>
      </c>
      <c r="G5" s="148" t="str">
        <f>IF('Income Statement'!G5="","",'Income Statement'!G5)</f>
        <v/>
      </c>
    </row>
    <row r="6" spans="1:13" ht="13" customHeight="1" x14ac:dyDescent="0.2">
      <c r="B6" s="76"/>
    </row>
    <row r="7" spans="1:13" ht="49.5" customHeight="1" x14ac:dyDescent="0.2">
      <c r="D7" s="208" t="str">
        <f>IF(OR(G8="[Please input expected authorisation date here (DD/MM/YYYY)]",G8=""),"* ERROR: please enter a valid expected authorisation date first before completing this template *","")</f>
        <v>* ERROR: please enter a valid expected authorisation date first before completing this template *</v>
      </c>
      <c r="E7" s="208"/>
      <c r="F7" s="219"/>
      <c r="G7" s="50" t="s">
        <v>180</v>
      </c>
      <c r="H7" s="50" t="s">
        <v>132</v>
      </c>
      <c r="I7" s="50" t="s">
        <v>133</v>
      </c>
      <c r="J7" s="50" t="s">
        <v>134</v>
      </c>
      <c r="L7" s="88" t="s">
        <v>181</v>
      </c>
      <c r="M7" s="88" t="s">
        <v>182</v>
      </c>
    </row>
    <row r="8" spans="1:13" ht="63.35" x14ac:dyDescent="0.2">
      <c r="B8" s="150"/>
      <c r="D8" s="208" t="str">
        <f>IF(OR(H8="Fill in current financial year in the Income Statement",H8=""),"* ERROR: please enter a valid year end date in the Income Statement *","")</f>
        <v>* ERROR: please enter a valid year end date in the Income Statement *</v>
      </c>
      <c r="E8" s="208"/>
      <c r="F8" s="219"/>
      <c r="G8" s="52" t="s">
        <v>183</v>
      </c>
      <c r="H8" s="72" t="str">
        <f>IF('Income Statement'!J8="Fill in current financial year",'Income Statement'!J8&amp;" in the Income Statement",'Income Statement'!J8)</f>
        <v>Fill in current financial year in the Income Statement</v>
      </c>
      <c r="I8" s="72" t="str">
        <f>IF('Income Statement'!K8="Fill in current financial year",'Income Statement'!K8&amp;" in the Income Statement",'Income Statement'!K8)</f>
        <v>Fill in current financial year in the Income Statement</v>
      </c>
      <c r="J8" s="72" t="str">
        <f>IF('Income Statement'!L8="Fill in current financial year",'Income Statement'!L8&amp;" in the Income Statement",'Income Statement'!L8)</f>
        <v>Fill in current financial year in the Income Statement</v>
      </c>
      <c r="K8" s="102"/>
      <c r="L8" s="89"/>
      <c r="M8" s="189" t="s">
        <v>184</v>
      </c>
    </row>
    <row r="9" spans="1:13" ht="14" x14ac:dyDescent="0.2">
      <c r="B9" s="150"/>
      <c r="D9" s="149"/>
      <c r="E9" s="149"/>
      <c r="F9" s="149"/>
      <c r="G9" s="162"/>
      <c r="H9" s="107"/>
      <c r="I9" s="107"/>
      <c r="J9" s="107"/>
      <c r="K9" s="102"/>
      <c r="L9" s="151"/>
    </row>
    <row r="10" spans="1:13" s="60" customFormat="1" ht="25" customHeight="1" x14ac:dyDescent="0.3">
      <c r="B10" s="179" t="s">
        <v>153</v>
      </c>
      <c r="C10" s="57"/>
      <c r="D10" s="57"/>
      <c r="E10" s="57"/>
      <c r="F10" s="57"/>
      <c r="G10" s="62"/>
      <c r="H10" s="56"/>
      <c r="I10" s="56"/>
      <c r="J10" s="56"/>
      <c r="K10" s="101"/>
      <c r="L10" s="57"/>
      <c r="M10" s="57"/>
    </row>
    <row r="11" spans="1:13" ht="13" customHeight="1" x14ac:dyDescent="0.2">
      <c r="B11" s="91" t="s">
        <v>185</v>
      </c>
      <c r="G11" s="158"/>
      <c r="H11" s="158"/>
      <c r="I11" s="158"/>
      <c r="J11" s="158"/>
      <c r="K11" s="152"/>
      <c r="L11" s="60"/>
      <c r="M11" s="60"/>
    </row>
    <row r="12" spans="1:13" ht="13" customHeight="1" x14ac:dyDescent="0.2">
      <c r="B12" s="41"/>
      <c r="G12" s="158"/>
      <c r="H12" s="158"/>
      <c r="I12" s="158"/>
      <c r="J12" s="158"/>
      <c r="K12" s="152"/>
      <c r="L12" s="60"/>
      <c r="M12" s="60"/>
    </row>
    <row r="13" spans="1:13" ht="13" customHeight="1" x14ac:dyDescent="0.2">
      <c r="B13" s="41"/>
      <c r="C13" s="150" t="s">
        <v>186</v>
      </c>
      <c r="G13" s="158"/>
      <c r="H13" s="158"/>
      <c r="I13" s="158"/>
      <c r="J13" s="158"/>
      <c r="K13" s="152"/>
      <c r="L13" s="60"/>
      <c r="M13" s="60"/>
    </row>
    <row r="14" spans="1:13" ht="38" x14ac:dyDescent="0.2">
      <c r="B14" s="172">
        <v>1</v>
      </c>
      <c r="C14" s="60" t="s">
        <v>187</v>
      </c>
      <c r="D14" s="60"/>
      <c r="E14" s="60"/>
      <c r="F14" s="60"/>
      <c r="G14" s="111"/>
      <c r="H14" s="111"/>
      <c r="I14" s="111"/>
      <c r="J14" s="111"/>
      <c r="K14" s="102"/>
      <c r="L14" s="90"/>
      <c r="M14" s="108" t="s">
        <v>188</v>
      </c>
    </row>
    <row r="15" spans="1:13" x14ac:dyDescent="0.2">
      <c r="B15" s="172">
        <v>2</v>
      </c>
      <c r="C15" s="60" t="s">
        <v>189</v>
      </c>
      <c r="D15" s="60"/>
      <c r="E15" s="60"/>
      <c r="F15" s="60"/>
      <c r="G15" s="111"/>
      <c r="H15" s="111"/>
      <c r="I15" s="111"/>
      <c r="J15" s="111"/>
      <c r="K15" s="102"/>
      <c r="L15" s="90"/>
      <c r="M15" s="108"/>
    </row>
    <row r="16" spans="1:13" x14ac:dyDescent="0.2">
      <c r="B16" s="172">
        <v>3</v>
      </c>
      <c r="C16" s="60" t="s">
        <v>90</v>
      </c>
      <c r="D16" s="60"/>
      <c r="E16" s="60"/>
      <c r="F16" s="60"/>
      <c r="G16" s="111"/>
      <c r="H16" s="111"/>
      <c r="I16" s="111"/>
      <c r="J16" s="111"/>
      <c r="K16" s="102"/>
      <c r="L16" s="90"/>
      <c r="M16" s="108" t="s">
        <v>190</v>
      </c>
    </row>
    <row r="17" spans="2:13" x14ac:dyDescent="0.2">
      <c r="B17" s="172">
        <v>4</v>
      </c>
      <c r="C17" s="60" t="s">
        <v>191</v>
      </c>
      <c r="D17" s="60"/>
      <c r="E17" s="60"/>
      <c r="F17" s="60"/>
      <c r="G17" s="111"/>
      <c r="H17" s="111"/>
      <c r="I17" s="111"/>
      <c r="J17" s="111"/>
      <c r="K17" s="102"/>
      <c r="L17" s="90"/>
      <c r="M17" s="108" t="s">
        <v>192</v>
      </c>
    </row>
    <row r="18" spans="2:13" x14ac:dyDescent="0.2">
      <c r="B18" s="172">
        <v>5</v>
      </c>
      <c r="C18" s="60" t="s">
        <v>94</v>
      </c>
      <c r="D18" s="60"/>
      <c r="E18" s="60"/>
      <c r="F18" s="60"/>
      <c r="G18" s="111"/>
      <c r="H18" s="111"/>
      <c r="I18" s="111"/>
      <c r="J18" s="111"/>
      <c r="K18" s="102"/>
      <c r="L18" s="90"/>
      <c r="M18" s="108" t="s">
        <v>190</v>
      </c>
    </row>
    <row r="19" spans="2:13" x14ac:dyDescent="0.2">
      <c r="B19" s="172"/>
      <c r="C19" s="184" t="s">
        <v>193</v>
      </c>
      <c r="D19" s="60"/>
      <c r="E19" s="60"/>
      <c r="F19" s="60"/>
      <c r="G19" s="190"/>
      <c r="H19" s="190"/>
      <c r="I19" s="190"/>
      <c r="J19" s="190"/>
      <c r="K19" s="102"/>
      <c r="L19" s="60"/>
      <c r="M19" s="60"/>
    </row>
    <row r="20" spans="2:13" x14ac:dyDescent="0.2">
      <c r="B20" s="172">
        <v>6</v>
      </c>
      <c r="C20" s="60" t="s">
        <v>194</v>
      </c>
      <c r="D20" s="60"/>
      <c r="E20" s="60"/>
      <c r="F20" s="60"/>
      <c r="G20" s="111"/>
      <c r="H20" s="111"/>
      <c r="I20" s="111"/>
      <c r="J20" s="111"/>
      <c r="K20" s="102"/>
      <c r="L20" s="90"/>
      <c r="M20" s="108" t="s">
        <v>195</v>
      </c>
    </row>
    <row r="21" spans="2:13" x14ac:dyDescent="0.2">
      <c r="B21" s="172">
        <v>7</v>
      </c>
      <c r="C21" s="60" t="s">
        <v>59</v>
      </c>
      <c r="D21" s="60"/>
      <c r="E21" s="60"/>
      <c r="F21" s="60"/>
      <c r="G21" s="111"/>
      <c r="H21" s="111"/>
      <c r="I21" s="111"/>
      <c r="J21" s="111"/>
      <c r="K21" s="102"/>
      <c r="L21" s="90"/>
      <c r="M21" s="108" t="s">
        <v>196</v>
      </c>
    </row>
    <row r="22" spans="2:13" x14ac:dyDescent="0.2">
      <c r="B22" s="172">
        <v>8</v>
      </c>
      <c r="C22" s="60" t="s">
        <v>197</v>
      </c>
      <c r="D22" s="60"/>
      <c r="E22" s="60"/>
      <c r="F22" s="60"/>
      <c r="G22" s="111"/>
      <c r="H22" s="111"/>
      <c r="I22" s="111"/>
      <c r="J22" s="111"/>
      <c r="K22" s="102"/>
      <c r="L22" s="90"/>
      <c r="M22" s="108" t="s">
        <v>198</v>
      </c>
    </row>
    <row r="23" spans="2:13" x14ac:dyDescent="0.2">
      <c r="B23" s="172">
        <v>9</v>
      </c>
      <c r="C23" s="60" t="s">
        <v>199</v>
      </c>
      <c r="D23" s="60"/>
      <c r="E23" s="60"/>
      <c r="F23" s="60"/>
      <c r="G23" s="111"/>
      <c r="H23" s="111"/>
      <c r="I23" s="111"/>
      <c r="J23" s="111"/>
      <c r="K23" s="102"/>
      <c r="L23" s="90"/>
      <c r="M23" s="108" t="s">
        <v>200</v>
      </c>
    </row>
    <row r="24" spans="2:13" x14ac:dyDescent="0.2">
      <c r="B24" s="172">
        <v>10</v>
      </c>
      <c r="C24" s="60" t="s">
        <v>201</v>
      </c>
      <c r="D24" s="60"/>
      <c r="E24" s="60"/>
      <c r="F24" s="60"/>
      <c r="G24" s="111"/>
      <c r="H24" s="111"/>
      <c r="I24" s="111"/>
      <c r="J24" s="111"/>
      <c r="K24" s="102"/>
      <c r="L24" s="90"/>
      <c r="M24" s="108" t="s">
        <v>202</v>
      </c>
    </row>
    <row r="25" spans="2:13" ht="13.5" customHeight="1" thickBot="1" x14ac:dyDescent="0.25">
      <c r="B25" s="172">
        <v>11</v>
      </c>
      <c r="C25" s="172" t="s">
        <v>203</v>
      </c>
      <c r="D25" s="172"/>
      <c r="E25" s="172"/>
      <c r="F25" s="173"/>
      <c r="G25" s="133">
        <f>SUM(G14:G18)-SUM(G20:G22)+SUM(G23:G24)</f>
        <v>0</v>
      </c>
      <c r="H25" s="133">
        <f t="shared" ref="H25:J25" si="0">SUM(H14:H18)-SUM(H20:H22)+SUM(H23:H24)</f>
        <v>0</v>
      </c>
      <c r="I25" s="133">
        <f t="shared" si="0"/>
        <v>0</v>
      </c>
      <c r="J25" s="133">
        <f t="shared" si="0"/>
        <v>0</v>
      </c>
      <c r="K25" s="101"/>
      <c r="L25" s="90"/>
      <c r="M25" s="109"/>
    </row>
    <row r="26" spans="2:13" ht="13" customHeight="1" thickTop="1" x14ac:dyDescent="0.2">
      <c r="B26" s="172"/>
      <c r="C26" s="161"/>
      <c r="D26" s="60"/>
      <c r="E26" s="60"/>
      <c r="F26" s="60"/>
      <c r="G26" s="60"/>
      <c r="H26" s="60"/>
      <c r="I26" s="60"/>
      <c r="J26" s="60"/>
      <c r="K26" s="102"/>
      <c r="L26" s="60"/>
      <c r="M26" s="60"/>
    </row>
    <row r="27" spans="2:13" ht="27" customHeight="1" x14ac:dyDescent="0.2">
      <c r="B27" s="172">
        <v>12</v>
      </c>
      <c r="C27" s="210" t="s">
        <v>204</v>
      </c>
      <c r="D27" s="210"/>
      <c r="E27" s="210"/>
      <c r="F27" s="220"/>
      <c r="G27" s="111"/>
      <c r="H27" s="111"/>
      <c r="I27" s="111"/>
      <c r="J27" s="111"/>
      <c r="K27" s="102"/>
      <c r="L27" s="90"/>
      <c r="M27" s="108" t="s">
        <v>205</v>
      </c>
    </row>
    <row r="28" spans="2:13" ht="13" customHeight="1" x14ac:dyDescent="0.2">
      <c r="B28" s="172"/>
      <c r="C28" s="174"/>
      <c r="D28" s="60"/>
      <c r="E28" s="60"/>
      <c r="F28" s="60"/>
      <c r="G28" s="61"/>
      <c r="H28" s="61"/>
      <c r="I28" s="61"/>
      <c r="J28" s="61"/>
      <c r="K28" s="101"/>
      <c r="L28" s="60"/>
      <c r="M28" s="60"/>
    </row>
    <row r="29" spans="2:13" ht="14" x14ac:dyDescent="0.2">
      <c r="B29" s="60"/>
      <c r="C29" s="175" t="s">
        <v>206</v>
      </c>
      <c r="D29" s="149"/>
      <c r="E29" s="149"/>
      <c r="F29" s="149"/>
      <c r="G29" s="159"/>
      <c r="H29" s="159"/>
      <c r="I29" s="60"/>
      <c r="J29" s="159"/>
      <c r="K29" s="102"/>
      <c r="L29" s="151"/>
    </row>
    <row r="30" spans="2:13" ht="38" x14ac:dyDescent="0.2">
      <c r="B30" s="172">
        <v>13</v>
      </c>
      <c r="C30" s="161" t="s">
        <v>207</v>
      </c>
      <c r="D30" s="60"/>
      <c r="E30" s="60"/>
      <c r="F30" s="60"/>
      <c r="G30" s="180"/>
      <c r="H30" s="180"/>
      <c r="I30" s="180"/>
      <c r="J30" s="180"/>
      <c r="K30" s="100"/>
      <c r="L30" s="160"/>
      <c r="M30" s="108" t="s">
        <v>208</v>
      </c>
    </row>
    <row r="31" spans="2:13" ht="13" customHeight="1" thickTop="1" x14ac:dyDescent="0.2">
      <c r="B31" s="172"/>
      <c r="C31" s="60" t="s">
        <v>209</v>
      </c>
      <c r="D31" s="60"/>
      <c r="E31" s="60"/>
      <c r="F31" s="60"/>
      <c r="G31" s="61"/>
      <c r="H31" s="61"/>
      <c r="I31" s="61"/>
      <c r="J31" s="61"/>
      <c r="K31" s="101"/>
      <c r="L31" s="60"/>
      <c r="M31" s="60"/>
    </row>
    <row r="32" spans="2:13" ht="13" customHeight="1" x14ac:dyDescent="0.2">
      <c r="B32" s="172"/>
      <c r="C32" s="60"/>
      <c r="D32" s="60"/>
      <c r="E32" s="60"/>
      <c r="F32" s="60"/>
      <c r="G32" s="61"/>
      <c r="H32" s="61"/>
      <c r="I32" s="61"/>
      <c r="J32" s="61"/>
      <c r="K32" s="101"/>
      <c r="L32" s="60"/>
      <c r="M32" s="60"/>
    </row>
    <row r="33" spans="2:13" ht="13" customHeight="1" x14ac:dyDescent="0.2">
      <c r="B33" s="175"/>
      <c r="C33" s="175" t="s">
        <v>210</v>
      </c>
      <c r="D33" s="60"/>
      <c r="E33" s="60"/>
      <c r="F33" s="60"/>
      <c r="G33" s="158"/>
      <c r="H33" s="158"/>
      <c r="I33" s="158"/>
      <c r="J33" s="158"/>
      <c r="K33" s="152"/>
      <c r="L33" s="60"/>
      <c r="M33" s="161"/>
    </row>
    <row r="34" spans="2:13" ht="28.5" customHeight="1" thickBot="1" x14ac:dyDescent="0.25">
      <c r="B34" s="172">
        <v>14</v>
      </c>
      <c r="C34" s="161" t="s">
        <v>211</v>
      </c>
      <c r="D34" s="161"/>
      <c r="E34" s="161"/>
      <c r="F34" s="161"/>
      <c r="G34" s="180"/>
      <c r="H34" s="180"/>
      <c r="I34" s="180"/>
      <c r="J34" s="180"/>
      <c r="K34" s="101"/>
      <c r="L34" s="90"/>
      <c r="M34" s="108" t="s">
        <v>212</v>
      </c>
    </row>
    <row r="35" spans="2:13" ht="13" customHeight="1" thickTop="1" x14ac:dyDescent="0.2">
      <c r="B35" s="172"/>
      <c r="C35" s="60"/>
      <c r="D35" s="60"/>
      <c r="E35" s="60"/>
      <c r="F35" s="60"/>
      <c r="G35" s="61"/>
      <c r="H35" s="61"/>
      <c r="I35" s="61"/>
      <c r="J35" s="61"/>
      <c r="K35" s="101"/>
      <c r="L35" s="60"/>
      <c r="M35" s="60"/>
    </row>
    <row r="36" spans="2:13" ht="13" customHeight="1" x14ac:dyDescent="0.2">
      <c r="B36" s="172"/>
      <c r="C36" s="60"/>
      <c r="D36" s="60"/>
      <c r="E36" s="60"/>
      <c r="F36" s="60"/>
      <c r="G36" s="61"/>
      <c r="H36" s="61"/>
      <c r="I36" s="61"/>
      <c r="J36" s="61"/>
      <c r="K36" s="101"/>
      <c r="L36" s="60"/>
      <c r="M36" s="60"/>
    </row>
    <row r="37" spans="2:13" ht="13" customHeight="1" x14ac:dyDescent="0.2">
      <c r="B37" s="175" t="s">
        <v>213</v>
      </c>
      <c r="C37" s="60"/>
      <c r="D37" s="60"/>
      <c r="E37" s="60"/>
      <c r="F37" s="60"/>
      <c r="G37" s="158"/>
      <c r="H37" s="158"/>
      <c r="I37" s="158"/>
      <c r="J37" s="158"/>
      <c r="K37" s="152"/>
      <c r="L37" s="60"/>
      <c r="M37" s="60"/>
    </row>
    <row r="38" spans="2:13" ht="13" customHeight="1" x14ac:dyDescent="0.2">
      <c r="B38" s="161"/>
      <c r="C38" s="60"/>
      <c r="D38" s="60"/>
      <c r="E38" s="60"/>
      <c r="F38" s="60"/>
      <c r="G38" s="158"/>
      <c r="H38" s="158"/>
      <c r="I38" s="158"/>
      <c r="J38" s="158"/>
      <c r="K38" s="152"/>
      <c r="L38" s="60"/>
      <c r="M38" s="60"/>
    </row>
    <row r="39" spans="2:13" ht="15" customHeight="1" x14ac:dyDescent="0.2">
      <c r="B39" s="161"/>
      <c r="C39" s="161" t="s">
        <v>214</v>
      </c>
      <c r="D39" s="60"/>
      <c r="E39" s="60"/>
      <c r="F39" s="60"/>
      <c r="G39" s="158"/>
      <c r="H39" s="158"/>
      <c r="I39" s="158"/>
      <c r="J39" s="158"/>
      <c r="K39" s="152"/>
      <c r="L39" s="60"/>
      <c r="M39" s="161"/>
    </row>
    <row r="40" spans="2:13" ht="25.35" x14ac:dyDescent="0.2">
      <c r="B40" s="172">
        <v>16</v>
      </c>
      <c r="C40" s="60" t="s">
        <v>215</v>
      </c>
      <c r="D40" s="60"/>
      <c r="E40" s="60"/>
      <c r="F40" s="60"/>
      <c r="G40" s="111"/>
      <c r="H40" s="111"/>
      <c r="I40" s="111"/>
      <c r="J40" s="111"/>
      <c r="K40" s="102"/>
      <c r="L40" s="90"/>
      <c r="M40" s="108" t="s">
        <v>216</v>
      </c>
    </row>
    <row r="41" spans="2:13" ht="25.35" x14ac:dyDescent="0.2">
      <c r="B41" s="172">
        <v>15</v>
      </c>
      <c r="C41" s="60" t="s">
        <v>217</v>
      </c>
      <c r="D41" s="60"/>
      <c r="E41" s="60"/>
      <c r="F41" s="60"/>
      <c r="G41" s="111"/>
      <c r="H41" s="111"/>
      <c r="I41" s="111"/>
      <c r="J41" s="111"/>
      <c r="K41" s="102"/>
      <c r="L41" s="90"/>
      <c r="M41" s="108" t="s">
        <v>218</v>
      </c>
    </row>
    <row r="42" spans="2:13" ht="25.35" x14ac:dyDescent="0.2">
      <c r="B42" s="172">
        <v>19</v>
      </c>
      <c r="C42" s="60" t="s">
        <v>219</v>
      </c>
      <c r="D42" s="60"/>
      <c r="E42" s="60"/>
      <c r="F42" s="60"/>
      <c r="G42" s="111"/>
      <c r="H42" s="111"/>
      <c r="I42" s="111"/>
      <c r="J42" s="111"/>
      <c r="K42" s="102"/>
      <c r="L42" s="90"/>
      <c r="M42" s="108" t="s">
        <v>220</v>
      </c>
    </row>
    <row r="43" spans="2:13" ht="25.35" x14ac:dyDescent="0.2">
      <c r="B43" s="172">
        <v>17</v>
      </c>
      <c r="C43" s="60" t="s">
        <v>221</v>
      </c>
      <c r="D43" s="60"/>
      <c r="E43" s="60"/>
      <c r="F43" s="60"/>
      <c r="G43" s="111"/>
      <c r="H43" s="111"/>
      <c r="I43" s="111"/>
      <c r="J43" s="111"/>
      <c r="K43" s="102"/>
      <c r="L43" s="90"/>
      <c r="M43" s="108" t="s">
        <v>222</v>
      </c>
    </row>
    <row r="44" spans="2:13" ht="25.35" x14ac:dyDescent="0.2">
      <c r="B44" s="172">
        <v>18</v>
      </c>
      <c r="C44" s="60" t="s">
        <v>223</v>
      </c>
      <c r="D44" s="60"/>
      <c r="E44" s="60"/>
      <c r="F44" s="60"/>
      <c r="G44" s="111"/>
      <c r="H44" s="111"/>
      <c r="I44" s="111"/>
      <c r="J44" s="111"/>
      <c r="K44" s="102"/>
      <c r="L44" s="90"/>
      <c r="M44" s="108" t="s">
        <v>224</v>
      </c>
    </row>
    <row r="45" spans="2:13" ht="25.35" x14ac:dyDescent="0.2">
      <c r="B45" s="172">
        <v>20</v>
      </c>
      <c r="C45" s="60" t="s">
        <v>225</v>
      </c>
      <c r="D45" s="60"/>
      <c r="E45" s="60"/>
      <c r="F45" s="60"/>
      <c r="G45" s="111"/>
      <c r="H45" s="111"/>
      <c r="I45" s="111"/>
      <c r="J45" s="111"/>
      <c r="K45" s="102"/>
      <c r="L45" s="90"/>
      <c r="M45" s="108" t="s">
        <v>226</v>
      </c>
    </row>
    <row r="46" spans="2:13" ht="25.35" x14ac:dyDescent="0.2">
      <c r="B46" s="172">
        <v>21</v>
      </c>
      <c r="C46" s="60" t="s">
        <v>227</v>
      </c>
      <c r="D46" s="60"/>
      <c r="E46" s="60"/>
      <c r="F46" s="60"/>
      <c r="G46" s="111"/>
      <c r="H46" s="111"/>
      <c r="I46" s="111"/>
      <c r="J46" s="111"/>
      <c r="K46" s="102"/>
      <c r="L46" s="90"/>
      <c r="M46" s="108" t="s">
        <v>228</v>
      </c>
    </row>
    <row r="47" spans="2:13" ht="25.35" x14ac:dyDescent="0.2">
      <c r="B47" s="172">
        <v>22</v>
      </c>
      <c r="C47" s="60" t="s">
        <v>229</v>
      </c>
      <c r="D47" s="60"/>
      <c r="E47" s="60"/>
      <c r="F47" s="60"/>
      <c r="G47" s="111"/>
      <c r="H47" s="111"/>
      <c r="I47" s="111"/>
      <c r="J47" s="111"/>
      <c r="K47" s="102"/>
      <c r="L47" s="90"/>
      <c r="M47" s="108" t="s">
        <v>230</v>
      </c>
    </row>
    <row r="48" spans="2:13" ht="22.5" customHeight="1" x14ac:dyDescent="0.2">
      <c r="B48" s="172"/>
      <c r="C48" s="161" t="s">
        <v>231</v>
      </c>
      <c r="D48" s="60"/>
      <c r="E48" s="60"/>
      <c r="F48" s="60"/>
      <c r="G48" s="158"/>
      <c r="H48" s="158"/>
      <c r="I48" s="158"/>
      <c r="J48" s="158"/>
      <c r="K48" s="152"/>
      <c r="L48" s="60"/>
      <c r="M48" s="161"/>
    </row>
    <row r="49" spans="2:13" ht="25.35" hidden="1" outlineLevel="1" x14ac:dyDescent="0.2">
      <c r="B49" s="172">
        <v>23</v>
      </c>
      <c r="C49" s="60" t="s">
        <v>232</v>
      </c>
      <c r="D49" s="60"/>
      <c r="E49" s="60"/>
      <c r="F49" s="60"/>
      <c r="G49" s="111"/>
      <c r="H49" s="111"/>
      <c r="I49" s="111"/>
      <c r="J49" s="111"/>
      <c r="K49" s="102"/>
      <c r="L49" s="90"/>
      <c r="M49" s="108" t="s">
        <v>233</v>
      </c>
    </row>
    <row r="50" spans="2:13" ht="25.35" hidden="1" outlineLevel="1" x14ac:dyDescent="0.2">
      <c r="B50" s="172">
        <v>24</v>
      </c>
      <c r="C50" s="60" t="s">
        <v>234</v>
      </c>
      <c r="D50" s="60"/>
      <c r="E50" s="60"/>
      <c r="F50" s="60"/>
      <c r="G50" s="111"/>
      <c r="H50" s="111"/>
      <c r="I50" s="111"/>
      <c r="J50" s="111"/>
      <c r="K50" s="102"/>
      <c r="L50" s="90"/>
      <c r="M50" s="108" t="s">
        <v>235</v>
      </c>
    </row>
    <row r="51" spans="2:13" ht="25.35" hidden="1" outlineLevel="1" x14ac:dyDescent="0.2">
      <c r="B51" s="172">
        <v>25</v>
      </c>
      <c r="C51" s="60" t="s">
        <v>236</v>
      </c>
      <c r="D51" s="60"/>
      <c r="E51" s="60"/>
      <c r="F51" s="60"/>
      <c r="G51" s="111"/>
      <c r="H51" s="111"/>
      <c r="I51" s="111"/>
      <c r="J51" s="111"/>
      <c r="K51" s="102"/>
      <c r="L51" s="90"/>
      <c r="M51" s="108" t="s">
        <v>237</v>
      </c>
    </row>
    <row r="52" spans="2:13" ht="25.35" hidden="1" outlineLevel="1" x14ac:dyDescent="0.2">
      <c r="B52" s="172">
        <v>26</v>
      </c>
      <c r="C52" s="60" t="s">
        <v>238</v>
      </c>
      <c r="D52" s="60"/>
      <c r="E52" s="60"/>
      <c r="F52" s="60"/>
      <c r="G52" s="111"/>
      <c r="H52" s="111"/>
      <c r="I52" s="111"/>
      <c r="J52" s="111"/>
      <c r="K52" s="102"/>
      <c r="L52" s="90"/>
      <c r="M52" s="108" t="s">
        <v>239</v>
      </c>
    </row>
    <row r="53" spans="2:13" ht="25.35" hidden="1" outlineLevel="1" x14ac:dyDescent="0.2">
      <c r="B53" s="172">
        <v>28</v>
      </c>
      <c r="C53" s="60" t="s">
        <v>240</v>
      </c>
      <c r="D53" s="60"/>
      <c r="E53" s="60"/>
      <c r="F53" s="60"/>
      <c r="G53" s="111"/>
      <c r="H53" s="111"/>
      <c r="I53" s="111"/>
      <c r="J53" s="111"/>
      <c r="K53" s="102"/>
      <c r="L53" s="90"/>
      <c r="M53" s="108" t="s">
        <v>241</v>
      </c>
    </row>
    <row r="54" spans="2:13" ht="25.35" hidden="1" outlineLevel="1" x14ac:dyDescent="0.2">
      <c r="B54" s="172">
        <v>29</v>
      </c>
      <c r="C54" s="60" t="s">
        <v>242</v>
      </c>
      <c r="D54" s="60"/>
      <c r="E54" s="60"/>
      <c r="F54" s="60"/>
      <c r="G54" s="111"/>
      <c r="H54" s="111"/>
      <c r="I54" s="111"/>
      <c r="J54" s="111"/>
      <c r="K54" s="102"/>
      <c r="L54" s="90"/>
      <c r="M54" s="108" t="s">
        <v>243</v>
      </c>
    </row>
    <row r="55" spans="2:13" ht="25.35" hidden="1" outlineLevel="1" x14ac:dyDescent="0.2">
      <c r="B55" s="172">
        <v>30</v>
      </c>
      <c r="C55" s="60" t="s">
        <v>244</v>
      </c>
      <c r="D55" s="60"/>
      <c r="E55" s="60"/>
      <c r="F55" s="60"/>
      <c r="G55" s="111"/>
      <c r="H55" s="111"/>
      <c r="I55" s="111"/>
      <c r="J55" s="111"/>
      <c r="K55" s="102"/>
      <c r="L55" s="90"/>
      <c r="M55" s="108" t="s">
        <v>245</v>
      </c>
    </row>
    <row r="56" spans="2:13" ht="25.35" hidden="1" outlineLevel="1" x14ac:dyDescent="0.2">
      <c r="B56" s="172">
        <v>27</v>
      </c>
      <c r="C56" s="60" t="s">
        <v>246</v>
      </c>
      <c r="D56" s="60"/>
      <c r="E56" s="60"/>
      <c r="F56" s="60"/>
      <c r="G56" s="111"/>
      <c r="H56" s="111"/>
      <c r="I56" s="111"/>
      <c r="J56" s="111"/>
      <c r="K56" s="102"/>
      <c r="L56" s="90"/>
      <c r="M56" s="108" t="s">
        <v>247</v>
      </c>
    </row>
    <row r="57" spans="2:13" ht="25.35" hidden="1" outlineLevel="1" x14ac:dyDescent="0.2">
      <c r="B57" s="172">
        <v>31</v>
      </c>
      <c r="C57" s="60" t="s">
        <v>248</v>
      </c>
      <c r="D57" s="60"/>
      <c r="E57" s="60"/>
      <c r="F57" s="60"/>
      <c r="G57" s="111"/>
      <c r="H57" s="111"/>
      <c r="I57" s="111"/>
      <c r="J57" s="111"/>
      <c r="K57" s="102"/>
      <c r="L57" s="90"/>
      <c r="M57" s="108" t="s">
        <v>249</v>
      </c>
    </row>
    <row r="58" spans="2:13" ht="22" customHeight="1" collapsed="1" x14ac:dyDescent="0.2">
      <c r="B58" s="187" t="s">
        <v>250</v>
      </c>
      <c r="C58" s="183" t="s">
        <v>251</v>
      </c>
      <c r="D58" s="60"/>
      <c r="E58" s="60"/>
      <c r="F58" s="60"/>
      <c r="G58" s="158"/>
      <c r="H58" s="158"/>
      <c r="I58" s="158"/>
      <c r="J58" s="158"/>
      <c r="K58" s="152"/>
      <c r="L58" s="60"/>
      <c r="M58" s="60"/>
    </row>
    <row r="59" spans="2:13" ht="19.5" customHeight="1" thickBot="1" x14ac:dyDescent="0.25">
      <c r="B59" s="172">
        <v>32</v>
      </c>
      <c r="C59" s="161" t="s">
        <v>252</v>
      </c>
      <c r="D59" s="60"/>
      <c r="E59" s="60"/>
      <c r="F59" s="60"/>
      <c r="G59" s="133">
        <f>SUM(G40:G57)</f>
        <v>0</v>
      </c>
      <c r="H59" s="133">
        <f>SUM(H40:H57)</f>
        <v>0</v>
      </c>
      <c r="I59" s="133">
        <f>SUM(I40:I57)</f>
        <v>0</v>
      </c>
      <c r="J59" s="133">
        <f>SUM(J40:J57)</f>
        <v>0</v>
      </c>
      <c r="K59" s="101"/>
      <c r="L59" s="90"/>
      <c r="M59" s="108" t="s">
        <v>253</v>
      </c>
    </row>
    <row r="60" spans="2:13" ht="13" customHeight="1" thickTop="1" x14ac:dyDescent="0.2">
      <c r="B60" s="172"/>
      <c r="C60" s="60"/>
      <c r="D60" s="60"/>
      <c r="E60" s="60"/>
      <c r="F60" s="60"/>
      <c r="G60" s="60"/>
      <c r="H60" s="60"/>
      <c r="I60" s="60"/>
      <c r="J60" s="60"/>
      <c r="K60" s="102"/>
      <c r="L60" s="60"/>
      <c r="M60" s="60"/>
    </row>
    <row r="61" spans="2:13" ht="13" customHeight="1" x14ac:dyDescent="0.2">
      <c r="B61" s="172"/>
      <c r="C61" s="60"/>
      <c r="D61" s="60"/>
      <c r="E61" s="60"/>
      <c r="F61" s="60"/>
      <c r="G61" s="60"/>
      <c r="H61" s="60"/>
      <c r="I61" s="60"/>
      <c r="J61" s="60"/>
      <c r="K61" s="102"/>
      <c r="L61" s="60"/>
      <c r="M61" s="60"/>
    </row>
    <row r="62" spans="2:13" ht="13" customHeight="1" x14ac:dyDescent="0.2">
      <c r="B62" s="175" t="s">
        <v>254</v>
      </c>
      <c r="C62" s="60"/>
      <c r="D62" s="60"/>
      <c r="E62" s="60"/>
      <c r="F62" s="60"/>
      <c r="G62" s="158"/>
      <c r="H62" s="158"/>
      <c r="I62" s="158"/>
      <c r="J62" s="158"/>
      <c r="K62" s="152"/>
      <c r="L62" s="60"/>
      <c r="M62" s="60"/>
    </row>
    <row r="63" spans="2:13" ht="13" customHeight="1" x14ac:dyDescent="0.2">
      <c r="B63" s="161"/>
      <c r="C63" s="60"/>
      <c r="D63" s="60"/>
      <c r="E63" s="60"/>
      <c r="F63" s="60"/>
      <c r="G63" s="158"/>
      <c r="H63" s="158"/>
      <c r="I63" s="158"/>
      <c r="J63" s="158"/>
      <c r="K63" s="152"/>
      <c r="L63" s="60"/>
      <c r="M63" s="60"/>
    </row>
    <row r="64" spans="2:13" ht="17.5" customHeight="1" x14ac:dyDescent="0.2">
      <c r="B64" s="172">
        <v>33</v>
      </c>
      <c r="C64" s="60" t="s">
        <v>255</v>
      </c>
      <c r="D64" s="60"/>
      <c r="E64" s="60"/>
      <c r="F64" s="60"/>
      <c r="G64" s="178">
        <f>MAX(G59,G34/4,G30)</f>
        <v>0</v>
      </c>
      <c r="H64" s="178">
        <f>MAX(H59,H34/4,H30)</f>
        <v>0</v>
      </c>
      <c r="I64" s="178">
        <f>MAX(I59,I34/4,I30)</f>
        <v>0</v>
      </c>
      <c r="J64" s="178">
        <f>MAX(J59,J34/4,J30)</f>
        <v>0</v>
      </c>
      <c r="K64" s="102"/>
      <c r="L64" s="90"/>
      <c r="M64" s="108" t="s">
        <v>256</v>
      </c>
    </row>
    <row r="65" spans="2:13" ht="48" customHeight="1" x14ac:dyDescent="0.2">
      <c r="B65" s="172">
        <v>34</v>
      </c>
      <c r="C65" s="60" t="s">
        <v>257</v>
      </c>
      <c r="D65" s="60"/>
      <c r="E65" s="60"/>
      <c r="F65" s="60"/>
      <c r="G65" s="111"/>
      <c r="H65" s="111"/>
      <c r="I65" s="111"/>
      <c r="J65" s="111"/>
      <c r="K65" s="102"/>
      <c r="L65" s="90"/>
      <c r="M65" s="108" t="s">
        <v>258</v>
      </c>
    </row>
    <row r="66" spans="2:13" ht="29.35" customHeight="1" thickBot="1" x14ac:dyDescent="0.25">
      <c r="B66" s="172">
        <v>35</v>
      </c>
      <c r="C66" s="210" t="s">
        <v>259</v>
      </c>
      <c r="D66" s="221"/>
      <c r="E66" s="221"/>
      <c r="F66" s="222"/>
      <c r="G66" s="133">
        <f>MAX(G64:G65)</f>
        <v>0</v>
      </c>
      <c r="H66" s="133">
        <f t="shared" ref="H66:J66" si="1">MAX(H64:H65)</f>
        <v>0</v>
      </c>
      <c r="I66" s="133">
        <f t="shared" si="1"/>
        <v>0</v>
      </c>
      <c r="J66" s="133">
        <f t="shared" si="1"/>
        <v>0</v>
      </c>
      <c r="K66" s="101"/>
      <c r="L66" s="90"/>
      <c r="M66" s="109"/>
    </row>
    <row r="67" spans="2:13" ht="13" customHeight="1" thickTop="1" x14ac:dyDescent="0.2">
      <c r="B67" s="172"/>
      <c r="C67" s="161"/>
      <c r="D67" s="60"/>
      <c r="E67" s="60"/>
      <c r="F67" s="60"/>
      <c r="G67" s="60"/>
      <c r="H67" s="60"/>
      <c r="I67" s="60"/>
      <c r="J67" s="60"/>
      <c r="K67" s="102"/>
      <c r="L67" s="60"/>
      <c r="M67" s="60"/>
    </row>
    <row r="68" spans="2:13" ht="27" customHeight="1" thickBot="1" x14ac:dyDescent="0.25">
      <c r="B68" s="172">
        <v>36</v>
      </c>
      <c r="C68" s="210" t="s">
        <v>260</v>
      </c>
      <c r="D68" s="210"/>
      <c r="E68" s="210"/>
      <c r="F68" s="220"/>
      <c r="G68" s="180"/>
      <c r="H68" s="180"/>
      <c r="I68" s="180"/>
      <c r="J68" s="180"/>
      <c r="K68" s="102"/>
      <c r="L68" s="90"/>
      <c r="M68" s="108" t="s">
        <v>205</v>
      </c>
    </row>
    <row r="69" spans="2:13" ht="13" customHeight="1" thickTop="1" x14ac:dyDescent="0.2">
      <c r="B69" s="20"/>
      <c r="C69" s="157"/>
      <c r="G69" s="61"/>
      <c r="H69" s="61"/>
      <c r="I69" s="61"/>
      <c r="J69" s="61"/>
      <c r="K69" s="101"/>
      <c r="L69" s="60"/>
      <c r="M69" s="60"/>
    </row>
    <row r="70" spans="2:13" ht="13" customHeight="1" x14ac:dyDescent="0.2">
      <c r="B70" s="217" t="s">
        <v>261</v>
      </c>
      <c r="C70" s="218"/>
      <c r="D70" s="218"/>
      <c r="E70" s="218"/>
      <c r="F70" s="218"/>
      <c r="G70" s="163" t="str">
        <f>IFERROR(IF(G14/G64&lt;0.56,"No","Yes"),"")</f>
        <v/>
      </c>
      <c r="H70" s="163" t="str">
        <f>IFERROR(IF(H14/H64&lt;0.56,"No","Yes"),"")</f>
        <v/>
      </c>
      <c r="I70" s="163" t="str">
        <f>IFERROR(IF(I14/I64&lt;0.56,"No","Yes"),"")</f>
        <v/>
      </c>
      <c r="J70" s="164" t="str">
        <f>IFERROR(IF(J14/J64&lt;0.56,"No","Yes"),"")</f>
        <v/>
      </c>
      <c r="K70" s="102"/>
      <c r="L70" s="90"/>
      <c r="M70" s="108" t="s">
        <v>262</v>
      </c>
    </row>
    <row r="71" spans="2:13" ht="13" customHeight="1" x14ac:dyDescent="0.2">
      <c r="B71" s="211" t="s">
        <v>263</v>
      </c>
      <c r="C71" s="212"/>
      <c r="D71" s="212"/>
      <c r="E71" s="212"/>
      <c r="F71" s="212"/>
      <c r="G71" s="168" t="str">
        <f>IFERROR(IF((G14+G23)/G64&lt;0.75,"No","Yes"),"")</f>
        <v/>
      </c>
      <c r="H71" s="168" t="str">
        <f>IFERROR(IF((H14+H23)/H64&lt;0.75,"No","Yes"),"")</f>
        <v/>
      </c>
      <c r="I71" s="168" t="str">
        <f>IFERROR(IF((I14+I23)/I64&lt;0.75,"No","Yes"),"")</f>
        <v/>
      </c>
      <c r="J71" s="169" t="str">
        <f>IFERROR(IF((J14+J23)/J64&lt;0.75,"No","Yes"),"")</f>
        <v/>
      </c>
      <c r="K71" s="101"/>
      <c r="L71" s="90"/>
      <c r="M71" s="108" t="s">
        <v>264</v>
      </c>
    </row>
    <row r="72" spans="2:13" ht="13" customHeight="1" x14ac:dyDescent="0.2">
      <c r="B72" s="211" t="s">
        <v>265</v>
      </c>
      <c r="C72" s="212"/>
      <c r="D72" s="212"/>
      <c r="E72" s="212"/>
      <c r="F72" s="212"/>
      <c r="G72" s="168" t="str">
        <f>IF(G64&gt;G25,"No","Yes")</f>
        <v>Yes</v>
      </c>
      <c r="H72" s="168" t="str">
        <f t="shared" ref="H72:J72" si="2">IF(H64&gt;H25,"No","Yes")</f>
        <v>Yes</v>
      </c>
      <c r="I72" s="168" t="str">
        <f t="shared" si="2"/>
        <v>Yes</v>
      </c>
      <c r="J72" s="169" t="str">
        <f t="shared" si="2"/>
        <v>Yes</v>
      </c>
      <c r="K72" s="101"/>
      <c r="L72" s="90"/>
      <c r="M72" s="108" t="s">
        <v>266</v>
      </c>
    </row>
    <row r="73" spans="2:13" ht="32.35" customHeight="1" x14ac:dyDescent="0.2">
      <c r="B73" s="211" t="s">
        <v>267</v>
      </c>
      <c r="C73" s="212"/>
      <c r="D73" s="212"/>
      <c r="E73" s="212"/>
      <c r="F73" s="212"/>
      <c r="G73" s="168" t="str">
        <f>IF((G66)&gt;(G25),"No","Yes")</f>
        <v>Yes</v>
      </c>
      <c r="H73" s="168" t="str">
        <f>IF((H66)&gt;(H25),"No","Yes")</f>
        <v>Yes</v>
      </c>
      <c r="I73" s="168" t="str">
        <f>IF((I66)&gt;(I25),"No","Yes")</f>
        <v>Yes</v>
      </c>
      <c r="J73" s="169" t="str">
        <f>IF((J66)&gt;(J25),"No","Yes")</f>
        <v>Yes</v>
      </c>
      <c r="K73" s="101"/>
      <c r="L73" s="90"/>
      <c r="M73" s="108" t="s">
        <v>268</v>
      </c>
    </row>
    <row r="74" spans="2:13" ht="29.35" customHeight="1" x14ac:dyDescent="0.2">
      <c r="B74" s="213" t="s">
        <v>269</v>
      </c>
      <c r="C74" s="214"/>
      <c r="D74" s="214"/>
      <c r="E74" s="214"/>
      <c r="F74" s="214"/>
      <c r="G74" s="170" t="str">
        <f>IF((G68)&gt;(G27),"No","Yes")</f>
        <v>Yes</v>
      </c>
      <c r="H74" s="170" t="str">
        <f>IF((H68)&gt;(H27),"No","Yes")</f>
        <v>Yes</v>
      </c>
      <c r="I74" s="170" t="str">
        <f>IF((I68)&gt;(I27),"No","Yes")</f>
        <v>Yes</v>
      </c>
      <c r="J74" s="171" t="str">
        <f>IF((J68)&gt;(J27),"No","Yes")</f>
        <v>Yes</v>
      </c>
      <c r="K74" s="101"/>
      <c r="L74" s="90"/>
      <c r="M74" s="108"/>
    </row>
    <row r="75" spans="2:13" ht="13" customHeight="1" x14ac:dyDescent="0.2">
      <c r="B75" s="20"/>
      <c r="C75" s="157"/>
      <c r="G75" s="61"/>
      <c r="H75" s="61"/>
      <c r="I75" s="61"/>
      <c r="J75" s="61"/>
      <c r="K75" s="101"/>
      <c r="L75" s="60"/>
      <c r="M75" s="60"/>
    </row>
    <row r="76" spans="2:13" ht="13" customHeight="1" x14ac:dyDescent="0.2">
      <c r="B76" s="172">
        <v>37</v>
      </c>
      <c r="C76" s="172" t="s">
        <v>270</v>
      </c>
      <c r="D76" s="60"/>
      <c r="E76" s="60"/>
      <c r="F76" s="60"/>
      <c r="G76" s="61"/>
      <c r="H76" s="61"/>
      <c r="I76" s="61"/>
      <c r="J76" s="181"/>
      <c r="K76" s="101"/>
      <c r="L76" s="90"/>
      <c r="M76" s="108" t="s">
        <v>271</v>
      </c>
    </row>
    <row r="77" spans="2:13" ht="13" customHeight="1" x14ac:dyDescent="0.2">
      <c r="B77" s="20"/>
      <c r="C77" s="157"/>
      <c r="G77" s="61"/>
      <c r="H77" s="61"/>
      <c r="I77" s="61"/>
      <c r="J77" s="61"/>
      <c r="K77" s="101"/>
      <c r="L77" s="60"/>
      <c r="M77" s="60"/>
    </row>
    <row r="78" spans="2:13" s="60" customFormat="1" ht="24.85" customHeight="1" x14ac:dyDescent="0.3">
      <c r="B78" s="179" t="s">
        <v>272</v>
      </c>
      <c r="C78" s="57"/>
      <c r="D78" s="57"/>
      <c r="E78" s="57"/>
      <c r="F78" s="57"/>
      <c r="G78" s="56"/>
      <c r="H78" s="56"/>
      <c r="I78" s="56"/>
      <c r="J78" s="56"/>
      <c r="K78" s="101"/>
      <c r="L78" s="57"/>
      <c r="M78" s="57"/>
    </row>
    <row r="79" spans="2:13" ht="13" customHeight="1" x14ac:dyDescent="0.2">
      <c r="B79" s="175" t="s">
        <v>273</v>
      </c>
      <c r="C79" s="174"/>
      <c r="D79" s="60"/>
      <c r="E79" s="60"/>
      <c r="F79" s="60"/>
      <c r="G79" s="61"/>
      <c r="H79" s="61"/>
      <c r="I79" s="61"/>
      <c r="J79" s="61"/>
      <c r="K79" s="101"/>
      <c r="L79" s="60"/>
      <c r="M79" s="60"/>
    </row>
    <row r="80" spans="2:13" ht="13" customHeight="1" x14ac:dyDescent="0.2">
      <c r="B80" s="175"/>
      <c r="C80" s="174"/>
      <c r="D80" s="60"/>
      <c r="E80" s="60"/>
      <c r="F80" s="60"/>
      <c r="G80" s="61"/>
      <c r="H80" s="61"/>
      <c r="I80" s="61"/>
      <c r="J80" s="61"/>
      <c r="K80" s="101"/>
      <c r="L80" s="60"/>
      <c r="M80" s="60"/>
    </row>
    <row r="81" spans="2:13" ht="25.35" x14ac:dyDescent="0.2">
      <c r="B81" s="172">
        <v>38</v>
      </c>
      <c r="C81" s="60" t="s">
        <v>274</v>
      </c>
      <c r="D81" s="60"/>
      <c r="E81" s="60"/>
      <c r="F81" s="60"/>
      <c r="G81" s="178">
        <f t="shared" ref="G81:I81" si="3">G34/4/3</f>
        <v>0</v>
      </c>
      <c r="H81" s="178">
        <f t="shared" si="3"/>
        <v>0</v>
      </c>
      <c r="I81" s="178">
        <f t="shared" si="3"/>
        <v>0</v>
      </c>
      <c r="J81" s="178">
        <f>J34/4/3</f>
        <v>0</v>
      </c>
      <c r="K81" s="102"/>
      <c r="L81" s="90"/>
      <c r="M81" s="108" t="s">
        <v>275</v>
      </c>
    </row>
    <row r="82" spans="2:13" ht="25.35" x14ac:dyDescent="0.2">
      <c r="B82" s="172">
        <v>39</v>
      </c>
      <c r="C82" s="60" t="s">
        <v>276</v>
      </c>
      <c r="D82" s="60"/>
      <c r="E82" s="60"/>
      <c r="F82" s="60"/>
      <c r="G82" s="111"/>
      <c r="H82" s="111"/>
      <c r="I82" s="111"/>
      <c r="J82" s="111"/>
      <c r="K82" s="102"/>
      <c r="L82" s="90"/>
      <c r="M82" s="108" t="s">
        <v>277</v>
      </c>
    </row>
    <row r="83" spans="2:13" ht="26" thickBot="1" x14ac:dyDescent="0.25">
      <c r="B83" s="172">
        <v>40</v>
      </c>
      <c r="C83" s="161" t="s">
        <v>278</v>
      </c>
      <c r="D83" s="60"/>
      <c r="E83" s="60"/>
      <c r="F83" s="60"/>
      <c r="G83" s="133">
        <f>SUM(G81:G82)</f>
        <v>0</v>
      </c>
      <c r="H83" s="133">
        <f>SUM(H81:H82)</f>
        <v>0</v>
      </c>
      <c r="I83" s="133">
        <f>SUM(I81:I82)</f>
        <v>0</v>
      </c>
      <c r="J83" s="133">
        <f>SUM(J81:J82)</f>
        <v>0</v>
      </c>
      <c r="K83" s="102"/>
      <c r="L83" s="90"/>
      <c r="M83" s="108" t="s">
        <v>279</v>
      </c>
    </row>
    <row r="84" spans="2:13" ht="13.35" thickTop="1" x14ac:dyDescent="0.2">
      <c r="B84" s="172"/>
      <c r="C84" s="161"/>
      <c r="D84" s="60"/>
      <c r="E84" s="60"/>
      <c r="F84" s="60"/>
      <c r="G84" s="55"/>
      <c r="H84" s="55"/>
      <c r="I84" s="55"/>
      <c r="J84" s="55"/>
      <c r="K84" s="102"/>
      <c r="L84" s="60"/>
      <c r="M84" s="60"/>
    </row>
    <row r="85" spans="2:13" ht="14" x14ac:dyDescent="0.2">
      <c r="B85" s="175" t="s">
        <v>280</v>
      </c>
      <c r="C85" s="161"/>
      <c r="D85" s="60"/>
      <c r="E85" s="60"/>
      <c r="F85" s="60"/>
      <c r="G85" s="55"/>
      <c r="H85" s="55"/>
      <c r="I85" s="55"/>
      <c r="J85" s="55"/>
      <c r="K85" s="102"/>
      <c r="L85" s="60"/>
      <c r="M85" s="60"/>
    </row>
    <row r="86" spans="2:13" x14ac:dyDescent="0.2">
      <c r="B86" s="172"/>
      <c r="C86" s="161"/>
      <c r="D86" s="60"/>
      <c r="E86" s="60"/>
      <c r="F86" s="60"/>
      <c r="G86" s="55"/>
      <c r="H86" s="55"/>
      <c r="I86" s="55"/>
      <c r="J86" s="55"/>
      <c r="K86" s="102"/>
      <c r="L86" s="60"/>
      <c r="M86" s="60"/>
    </row>
    <row r="87" spans="2:13" ht="39" customHeight="1" thickBot="1" x14ac:dyDescent="0.25">
      <c r="B87" s="172">
        <v>41</v>
      </c>
      <c r="C87" s="161" t="s">
        <v>281</v>
      </c>
      <c r="D87" s="60"/>
      <c r="E87" s="60"/>
      <c r="F87" s="60"/>
      <c r="G87" s="180"/>
      <c r="H87" s="180"/>
      <c r="I87" s="180"/>
      <c r="J87" s="180"/>
      <c r="K87" s="101"/>
      <c r="L87" s="90"/>
      <c r="M87" s="108" t="s">
        <v>282</v>
      </c>
    </row>
    <row r="88" spans="2:13" ht="13" customHeight="1" thickTop="1" x14ac:dyDescent="0.2">
      <c r="B88" s="172"/>
      <c r="C88" s="60"/>
      <c r="D88" s="60"/>
      <c r="E88" s="176"/>
      <c r="F88" s="60"/>
      <c r="G88" s="155"/>
      <c r="H88" s="155"/>
      <c r="I88" s="155"/>
      <c r="J88" s="155"/>
      <c r="K88" s="100"/>
      <c r="L88" s="60"/>
    </row>
    <row r="89" spans="2:13" ht="13" customHeight="1" x14ac:dyDescent="0.2">
      <c r="B89" s="215" t="s">
        <v>283</v>
      </c>
      <c r="C89" s="216"/>
      <c r="D89" s="216"/>
      <c r="E89" s="216"/>
      <c r="F89" s="216"/>
      <c r="G89" s="165" t="str">
        <f>IF(G87&lt;G83,"No","Yes")</f>
        <v>Yes</v>
      </c>
      <c r="H89" s="165" t="str">
        <f>IF(H87&lt;H83,"No","Yes")</f>
        <v>Yes</v>
      </c>
      <c r="I89" s="165" t="str">
        <f>IF(I87&lt;I83,"No","Yes")</f>
        <v>Yes</v>
      </c>
      <c r="J89" s="166" t="str">
        <f>IF(J87&lt;J83,"No","Yes")</f>
        <v>Yes</v>
      </c>
      <c r="K89" s="100"/>
      <c r="L89" s="90"/>
      <c r="M89" s="108" t="s">
        <v>284</v>
      </c>
    </row>
    <row r="90" spans="2:13" ht="13" customHeight="1" x14ac:dyDescent="0.2">
      <c r="B90" s="20"/>
      <c r="C90" s="157"/>
      <c r="G90" s="61"/>
      <c r="H90" s="61"/>
      <c r="I90" s="61"/>
      <c r="J90" s="61"/>
      <c r="K90" s="100"/>
      <c r="L90" s="60"/>
    </row>
    <row r="91" spans="2:13" ht="28" customHeight="1" x14ac:dyDescent="0.2">
      <c r="B91" s="172">
        <v>42</v>
      </c>
      <c r="C91" s="210" t="s">
        <v>285</v>
      </c>
      <c r="D91" s="210"/>
      <c r="E91" s="210"/>
      <c r="F91" s="210"/>
      <c r="G91" s="210"/>
      <c r="H91" s="210"/>
      <c r="I91" s="210"/>
      <c r="J91" s="181"/>
      <c r="K91" s="100"/>
      <c r="L91" s="90"/>
      <c r="M91" s="108" t="s">
        <v>286</v>
      </c>
    </row>
    <row r="92" spans="2:13" ht="13" customHeight="1" x14ac:dyDescent="0.2">
      <c r="B92" s="20"/>
      <c r="C92" s="60" t="s">
        <v>287</v>
      </c>
      <c r="G92" s="61"/>
      <c r="H92" s="61"/>
      <c r="I92" s="61"/>
      <c r="J92" s="61"/>
      <c r="K92" s="100"/>
      <c r="L92" s="60"/>
    </row>
    <row r="93" spans="2:13" ht="13" customHeight="1" x14ac:dyDescent="0.2">
      <c r="B93" s="20"/>
      <c r="C93" s="177"/>
      <c r="G93" s="61"/>
      <c r="H93" s="61"/>
      <c r="I93" s="61"/>
      <c r="J93" s="61"/>
      <c r="K93" s="100"/>
      <c r="L93" s="60"/>
    </row>
    <row r="94" spans="2:13" ht="28.5" customHeight="1" x14ac:dyDescent="0.2">
      <c r="B94" s="172">
        <v>43</v>
      </c>
      <c r="C94" s="210" t="s">
        <v>288</v>
      </c>
      <c r="D94" s="210"/>
      <c r="E94" s="210"/>
      <c r="F94" s="210"/>
      <c r="G94" s="210"/>
      <c r="H94" s="210"/>
      <c r="I94" s="210"/>
      <c r="J94" s="181"/>
      <c r="K94" s="100"/>
      <c r="L94" s="90"/>
      <c r="M94" s="108" t="s">
        <v>289</v>
      </c>
    </row>
    <row r="95" spans="2:13" ht="27" customHeight="1" x14ac:dyDescent="0.2">
      <c r="B95" s="172">
        <v>44</v>
      </c>
      <c r="C95" s="210" t="s">
        <v>290</v>
      </c>
      <c r="D95" s="210"/>
      <c r="E95" s="210"/>
      <c r="F95" s="210"/>
      <c r="G95" s="210"/>
      <c r="H95" s="210"/>
      <c r="I95" s="210"/>
      <c r="J95" s="182"/>
      <c r="K95" s="100"/>
      <c r="L95" s="90"/>
      <c r="M95" s="108" t="s">
        <v>291</v>
      </c>
    </row>
    <row r="96" spans="2:13" ht="13" customHeight="1" x14ac:dyDescent="0.2">
      <c r="B96" s="20"/>
      <c r="E96" s="154"/>
      <c r="G96" s="155"/>
      <c r="H96" s="155"/>
      <c r="I96" s="155"/>
      <c r="J96" s="155"/>
      <c r="K96" s="100"/>
      <c r="L96" s="60"/>
    </row>
    <row r="97" spans="2:13" s="60" customFormat="1" ht="24.85" customHeight="1" x14ac:dyDescent="0.3">
      <c r="B97" s="179" t="s">
        <v>292</v>
      </c>
      <c r="C97" s="57"/>
      <c r="D97" s="57"/>
      <c r="E97" s="57"/>
      <c r="F97" s="57"/>
      <c r="G97" s="56"/>
      <c r="H97" s="56"/>
      <c r="I97" s="56"/>
      <c r="J97" s="56"/>
      <c r="K97" s="101"/>
      <c r="L97" s="57"/>
      <c r="M97" s="57"/>
    </row>
    <row r="98" spans="2:13" ht="13" customHeight="1" x14ac:dyDescent="0.2">
      <c r="B98" s="20"/>
      <c r="E98" s="154"/>
      <c r="G98" s="155"/>
      <c r="H98" s="155"/>
      <c r="I98" s="155"/>
      <c r="J98" s="155"/>
      <c r="K98" s="100"/>
      <c r="L98" s="60"/>
    </row>
    <row r="99" spans="2:13" ht="13" customHeight="1" x14ac:dyDescent="0.2">
      <c r="B99" s="172">
        <v>45</v>
      </c>
      <c r="C99" s="161" t="s">
        <v>171</v>
      </c>
      <c r="D99" s="60"/>
      <c r="E99" s="60"/>
      <c r="F99" s="60"/>
      <c r="G99" s="61"/>
      <c r="H99" s="61"/>
      <c r="I99" s="61"/>
      <c r="J99" s="181"/>
      <c r="K99" s="101"/>
      <c r="L99" s="90"/>
      <c r="M99" s="108" t="s">
        <v>293</v>
      </c>
    </row>
    <row r="100" spans="2:13" x14ac:dyDescent="0.2">
      <c r="B100" s="60"/>
      <c r="C100" s="177" t="str">
        <f>IF(AND(J99="Yes",L99=""),"Please explain further in the Comments column","")</f>
        <v/>
      </c>
      <c r="D100" s="60"/>
      <c r="E100" s="60"/>
      <c r="F100" s="60"/>
      <c r="G100" s="61"/>
      <c r="H100" s="61"/>
      <c r="I100" s="61"/>
      <c r="J100" s="156"/>
      <c r="K100" s="153"/>
    </row>
    <row r="101" spans="2:13" x14ac:dyDescent="0.2">
      <c r="B101" s="60"/>
      <c r="C101" s="60"/>
      <c r="D101" s="60"/>
      <c r="E101" s="60"/>
      <c r="F101" s="60"/>
      <c r="G101" s="60"/>
      <c r="H101" s="60"/>
      <c r="I101" s="60"/>
    </row>
    <row r="102" spans="2:13" x14ac:dyDescent="0.2">
      <c r="B102" s="172">
        <v>46</v>
      </c>
      <c r="C102" s="161" t="s">
        <v>174</v>
      </c>
      <c r="D102" s="60"/>
      <c r="E102" s="60"/>
      <c r="F102" s="60"/>
      <c r="G102" s="60"/>
      <c r="H102" s="60"/>
      <c r="I102" s="60"/>
      <c r="J102" s="181"/>
      <c r="K102" s="101"/>
      <c r="L102" s="90"/>
      <c r="M102" s="108" t="s">
        <v>293</v>
      </c>
    </row>
    <row r="103" spans="2:13" x14ac:dyDescent="0.2">
      <c r="B103" s="60"/>
      <c r="C103" s="177" t="str">
        <f>IF(AND(J102="Yes",L102=""),"Please explain further in the Comments column","")</f>
        <v/>
      </c>
      <c r="D103" s="60"/>
      <c r="E103" s="60"/>
      <c r="F103" s="60"/>
      <c r="G103" s="60"/>
      <c r="H103" s="60"/>
      <c r="I103" s="60"/>
    </row>
    <row r="104" spans="2:13" x14ac:dyDescent="0.2">
      <c r="B104" s="60"/>
      <c r="C104" s="60"/>
      <c r="D104" s="60"/>
      <c r="E104" s="60"/>
      <c r="F104" s="60"/>
      <c r="G104" s="60"/>
      <c r="H104" s="60"/>
      <c r="I104" s="60"/>
    </row>
    <row r="105" spans="2:13" ht="25.35" x14ac:dyDescent="0.2">
      <c r="B105" s="172">
        <v>47</v>
      </c>
      <c r="C105" s="161" t="s">
        <v>177</v>
      </c>
      <c r="D105" s="60"/>
      <c r="E105" s="60"/>
      <c r="F105" s="60"/>
      <c r="G105" s="60"/>
      <c r="H105" s="60"/>
      <c r="I105" s="60"/>
      <c r="J105" s="181"/>
      <c r="K105" s="101"/>
      <c r="L105" s="90"/>
      <c r="M105" s="108" t="s">
        <v>294</v>
      </c>
    </row>
    <row r="106" spans="2:13" x14ac:dyDescent="0.2">
      <c r="C106" s="167" t="str">
        <f>IF(AND(J105="No",L105=""),"Please explain further in the Comments column","")</f>
        <v/>
      </c>
    </row>
  </sheetData>
  <sheetProtection algorithmName="SHA-512" hashValue="1I/Xc0cV0/Z2MFnhxGVGopgC009N7115FAAU/HcoIHiYPSRwQWax6LcLpjnHsuHF+4fVpZoTAcRQkz1CdkxQxw==" saltValue="+pM4Sx5JGLomFlO22YG/eQ==" spinCount="100000" sheet="1" formatRows="0"/>
  <mergeCells count="15">
    <mergeCell ref="G3:J4"/>
    <mergeCell ref="C95:I95"/>
    <mergeCell ref="B71:F71"/>
    <mergeCell ref="B72:F72"/>
    <mergeCell ref="B74:F74"/>
    <mergeCell ref="B89:F89"/>
    <mergeCell ref="C91:I91"/>
    <mergeCell ref="C94:I94"/>
    <mergeCell ref="B73:F73"/>
    <mergeCell ref="B70:F70"/>
    <mergeCell ref="D7:F7"/>
    <mergeCell ref="D8:F8"/>
    <mergeCell ref="C27:F27"/>
    <mergeCell ref="C66:F66"/>
    <mergeCell ref="C68:F68"/>
  </mergeCells>
  <conditionalFormatting sqref="B11:F57 B59:F68 B76:F76 B79:F87 B94:I95 B99:I105">
    <cfRule type="expression" dxfId="22" priority="5">
      <formula>AND(OR(LEN($G$8)=0,LEN($G$8)=30,LEN($G$8)=48,LEN($G$8)=54,LEN($G$8)=60),OR(LEN($H$8)=0,LEN($H$8)=30,LEN($H$8)=48,LEN($H$8)=54,LEN($H$8)=60),OR(LEN($I$8)=0,LEN($I$8)=30,LEN($I$8)=48,LEN($I$8)=54,LEN($I$8)=60),OR(LEN($J$8)=0,LEN($J$8)=30,LEN($J$8)=48,LEN($J$8)=54,LEN($J$8)=60))</formula>
    </cfRule>
  </conditionalFormatting>
  <conditionalFormatting sqref="B70:F70">
    <cfRule type="expression" dxfId="21" priority="8">
      <formula>COUNTIFS($G$70:$J$70,"No")&gt;0</formula>
    </cfRule>
  </conditionalFormatting>
  <conditionalFormatting sqref="B71:F74">
    <cfRule type="expression" dxfId="20" priority="6">
      <formula>COUNTIFS($G71:$J71,"No")&gt;0</formula>
    </cfRule>
  </conditionalFormatting>
  <conditionalFormatting sqref="B89:F89">
    <cfRule type="expression" dxfId="19" priority="12">
      <formula>COUNTIFS($G$89:$J$89,"No")&gt;0</formula>
    </cfRule>
  </conditionalFormatting>
  <conditionalFormatting sqref="B91:I91">
    <cfRule type="expression" dxfId="18" priority="3">
      <formula>AND(OR(LEN($G$8)=0,LEN($G$8)=30,LEN($G$8)=48,LEN($G$8)=54,LEN($G$8)=60),OR(LEN($H$8)=0,LEN($H$8)=30,LEN($H$8)=48,LEN($H$8)=54,LEN($H$8)=60),OR(LEN($I$8)=0,LEN($I$8)=30,LEN($I$8)=48,LEN($I$8)=54,LEN($I$8)=60),OR(LEN($J$8)=0,LEN($J$8)=30,LEN($J$8)=48,LEN($J$8)=54,LEN($J$8)=60))</formula>
    </cfRule>
  </conditionalFormatting>
  <conditionalFormatting sqref="B70:J74">
    <cfRule type="expression" dxfId="17" priority="23">
      <formula>COUNTIFS($G$70:$J$74,"No")&gt;0</formula>
    </cfRule>
  </conditionalFormatting>
  <conditionalFormatting sqref="C92:C93">
    <cfRule type="expression" dxfId="16" priority="2">
      <formula>AND(OR(LEN($G$8)=0,LEN($G$8)=30,LEN($G$8)=48,LEN($G$8)=54,LEN($G$8)=60),OR(LEN($H$8)=0,LEN($H$8)=30,LEN($H$8)=48,LEN($H$8)=54,LEN($H$8)=60),OR(LEN($I$8)=0,LEN($I$8)=30,LEN($I$8)=48,LEN($I$8)=54,LEN($I$8)=60),OR(LEN($J$8)=0,LEN($J$8)=30,LEN($J$8)=48,LEN($J$8)=54,LEN($J$8)=60))</formula>
    </cfRule>
  </conditionalFormatting>
  <conditionalFormatting sqref="C58:F58">
    <cfRule type="expression" dxfId="15" priority="1">
      <formula>AND(OR(LEN($G$8)=0,LEN($G$8)=30,LEN($G$8)=48,LEN($G$8)=54,LEN($G$8)=60),OR(LEN($H$8)=0,LEN($H$8)=30,LEN($H$8)=48,LEN($H$8)=54,LEN($H$8)=60),OR(LEN($I$8)=0,LEN($I$8)=30,LEN($I$8)=48,LEN($I$8)=54,LEN($I$8)=60),OR(LEN($J$8)=0,LEN($J$8)=30,LEN($J$8)=48,LEN($J$8)=54,LEN($J$8)=60))</formula>
    </cfRule>
  </conditionalFormatting>
  <conditionalFormatting sqref="G8:G9">
    <cfRule type="cellIs" dxfId="14" priority="22" operator="equal">
      <formula>"[Please input expected authorisation date here (DD/MM/YYYY)]"</formula>
    </cfRule>
  </conditionalFormatting>
  <conditionalFormatting sqref="G14:J25 G40:J47 G49:J57 G59:J59 G87:J87">
    <cfRule type="expression" dxfId="13" priority="20">
      <formula>OR(LEN(G$8)=0,LEN(G$8)=30,LEN(G$8)=46,LEN(G$8)=54,LEN(G$8)=60)</formula>
    </cfRule>
  </conditionalFormatting>
  <conditionalFormatting sqref="G27:J27">
    <cfRule type="expression" dxfId="12" priority="19">
      <formula>OR(LEN(G$8)=0,LEN(G$8)=30,LEN(G$8)=46,LEN(G$8)=54,LEN(G$8)=60)</formula>
    </cfRule>
  </conditionalFormatting>
  <conditionalFormatting sqref="G30:J30">
    <cfRule type="expression" dxfId="11" priority="18">
      <formula>OR(LEN(G$8)=0,LEN(G$8)=30,LEN(G$8)=46,LEN(G$8)=54,LEN(G$8)=60)</formula>
    </cfRule>
  </conditionalFormatting>
  <conditionalFormatting sqref="G34:J34">
    <cfRule type="expression" dxfId="10" priority="17">
      <formula>OR(LEN(G$8)=0,LEN(G$8)=30,LEN(G$8)=46,LEN(G$8)=54,LEN(G$8)=60)</formula>
    </cfRule>
  </conditionalFormatting>
  <conditionalFormatting sqref="G64:J66">
    <cfRule type="expression" dxfId="9" priority="4">
      <formula>OR(LEN(G$8)=0,LEN(G$8)=30,LEN(G$8)=46,LEN(G$8)=54,LEN(G$8)=60)</formula>
    </cfRule>
  </conditionalFormatting>
  <conditionalFormatting sqref="G68:J68">
    <cfRule type="expression" dxfId="8" priority="16">
      <formula>OR(LEN(G$8)=0,LEN(G$8)=30,LEN(G$8)=46,LEN(G$8)=54,LEN(G$8)=60)</formula>
    </cfRule>
  </conditionalFormatting>
  <conditionalFormatting sqref="G70:J74">
    <cfRule type="beginsWith" dxfId="7" priority="7" operator="beginsWith" text="No">
      <formula>LEFT(G70,LEN("No"))="No"</formula>
    </cfRule>
  </conditionalFormatting>
  <conditionalFormatting sqref="G81:J83">
    <cfRule type="expression" dxfId="6" priority="15">
      <formula>OR(LEN(G$8)=0,LEN(G$8)=30,LEN(G$8)=46,LEN(G$8)=54,LEN(G$8)=60)</formula>
    </cfRule>
  </conditionalFormatting>
  <conditionalFormatting sqref="G89:J89">
    <cfRule type="beginsWith" dxfId="5" priority="13" operator="beginsWith" text="No">
      <formula>LEFT(G89,LEN("No"))="No"</formula>
    </cfRule>
    <cfRule type="expression" dxfId="4" priority="14">
      <formula>COUNTIFS($G$89:$J$89,"No")&gt;0</formula>
    </cfRule>
  </conditionalFormatting>
  <conditionalFormatting sqref="H8:J9">
    <cfRule type="expression" dxfId="3" priority="21">
      <formula>OR(LEN(H8)=30,LEN(H8)=54)</formula>
    </cfRule>
  </conditionalFormatting>
  <conditionalFormatting sqref="L99">
    <cfRule type="expression" dxfId="2" priority="11">
      <formula>AND($J99="Yes",$L99="")</formula>
    </cfRule>
  </conditionalFormatting>
  <conditionalFormatting sqref="L102">
    <cfRule type="expression" dxfId="1" priority="10">
      <formula>AND($J102="Yes",$L102="")</formula>
    </cfRule>
  </conditionalFormatting>
  <conditionalFormatting sqref="L105">
    <cfRule type="expression" dxfId="0" priority="9">
      <formula>AND($J105="No",$L105="")</formula>
    </cfRule>
  </conditionalFormatting>
  <dataValidations disablePrompts="1" count="8">
    <dataValidation type="list" showInputMessage="1" showErrorMessage="1" errorTitle=" Off-balance sheet items" error="Please confirm any off-balance sheet items we should be aware of." sqref="J102" xr:uid="{F7DACDE6-B8E2-44C1-B2B8-8FFA47494D58}">
      <formula1>"Yes, No"</formula1>
    </dataValidation>
    <dataValidation type="list" showInputMessage="1" showErrorMessage="1" errorTitle="Significant related agreements" error="Please confirm any significant related parties agreements that we should be aware of." sqref="J99 J91" xr:uid="{E0C241A1-2E11-4479-B369-3C71C01BC137}">
      <formula1>"Yes, No"</formula1>
    </dataValidation>
    <dataValidation type="list" showInputMessage="1" showErrorMessage="1" errorTitle="Confirm going concern basis" error="Please confirm if your accounts are preared going concern basis." sqref="J105" xr:uid="{F66349D0-8373-40A7-AEBC-956533156AD4}">
      <formula1>"Yes, No"</formula1>
    </dataValidation>
    <dataValidation type="list" showInputMessage="1" showErrorMessage="1" errorTitle="Confirm no excluded asset types" error="Please confirm your core liquid assets reported does not include any client assets or any encumbered assets." sqref="J95" xr:uid="{EEC6CEB3-7DB1-475E-B40D-367098848CDF}">
      <formula1>"Yes"</formula1>
    </dataValidation>
    <dataValidation type="list" showInputMessage="1" showErrorMessage="1" errorTitle="Confirm liquid asset proportion" error="Please confirm the proportion of non-GBP core liquid assets." sqref="J94" xr:uid="{FB53D590-025B-4784-BE29-2E5D4ABB4DBE}">
      <formula1>"Yes"</formula1>
    </dataValidation>
    <dataValidation type="list" showInputMessage="1" showErrorMessage="1" errorTitle="Confirm no &quot;re-use&quot;" error="Please confirm there is no &quot;re-use&quot; of capital resources." sqref="J76" xr:uid="{7FE70881-A163-40D9-A473-2EFFA2ECC291}">
      <formula1>"Yes"</formula1>
    </dataValidation>
    <dataValidation type="date" operator="notEqual" allowBlank="1" showInputMessage="1" showErrorMessage="1" sqref="I29:J29 I9:J9 H8:J8" xr:uid="{4F8C43F0-023F-4A72-B5B7-815A62D0DF64}">
      <formula1>23802</formula1>
    </dataValidation>
    <dataValidation operator="notEqual" allowBlank="1" showInputMessage="1" showErrorMessage="1" sqref="G29:H29 G8:G9 H9" xr:uid="{03B6A0F2-8CD5-41C8-9371-BB2E0DBADF27}"/>
  </dataValidations>
  <pageMargins left="0.23622047244094491" right="0.23622047244094491" top="0.74803149606299213" bottom="0.74803149606299213" header="0.31496062992125984" footer="0.31496062992125984"/>
  <pageSetup paperSize="9" scale="54" fitToHeight="0" orientation="landscape" r:id="rId1"/>
  <headerFooter alignWithMargins="0">
    <oddHeader>&amp;L&amp;"Calibri"&amp;10&amp;K000000 FCA Official&amp;1#_x000D_&amp;"Calibri"&amp;11&amp;K000000&amp;"Calibri"&amp;11&amp;K000000&amp;"Calibri"&amp;11&amp;K000000&amp;F&amp;C&amp;A&amp;RPrinted on &amp;D</oddHeader>
    <oddFooter>Page &amp;P of &amp;N</oddFooter>
  </headerFooter>
  <rowBreaks count="1" manualBreakCount="1">
    <brk id="77"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4AE8-3779-4A5F-BEB1-8FA2668CCE0D}">
  <sheetPr codeName="Sheet5"/>
  <dimension ref="B2:D20"/>
  <sheetViews>
    <sheetView showGridLines="0" workbookViewId="0">
      <selection activeCell="D12" sqref="D12"/>
    </sheetView>
  </sheetViews>
  <sheetFormatPr defaultColWidth="8.88671875" defaultRowHeight="14" outlineLevelRow="1" x14ac:dyDescent="0.3"/>
  <cols>
    <col min="1" max="1" width="3.88671875" style="38" customWidth="1"/>
    <col min="2" max="2" width="11.109375" style="38" customWidth="1"/>
    <col min="3" max="3" width="22" style="38" customWidth="1"/>
    <col min="4" max="4" width="144.5546875" style="38" customWidth="1"/>
    <col min="5" max="16384" width="8.88671875" style="38"/>
  </cols>
  <sheetData>
    <row r="2" spans="2:4" ht="17.350000000000001" x14ac:dyDescent="0.3">
      <c r="B2" s="47" t="s">
        <v>295</v>
      </c>
    </row>
    <row r="5" spans="2:4" ht="38.35" customHeight="1" x14ac:dyDescent="0.3">
      <c r="B5" s="48" t="s">
        <v>296</v>
      </c>
      <c r="C5" s="48" t="s">
        <v>297</v>
      </c>
      <c r="D5" s="49" t="s">
        <v>298</v>
      </c>
    </row>
    <row r="6" spans="2:4" ht="28.5" customHeight="1" x14ac:dyDescent="0.3">
      <c r="B6" s="44">
        <v>0.1</v>
      </c>
      <c r="C6" s="45">
        <v>45800</v>
      </c>
      <c r="D6" s="39" t="s">
        <v>299</v>
      </c>
    </row>
    <row r="7" spans="2:4" ht="50.35" customHeight="1" x14ac:dyDescent="0.3">
      <c r="B7" s="43">
        <v>0.2</v>
      </c>
      <c r="C7" s="45">
        <v>45842</v>
      </c>
      <c r="D7" s="39" t="s">
        <v>300</v>
      </c>
    </row>
    <row r="8" spans="2:4" ht="63.85" customHeight="1" x14ac:dyDescent="0.3">
      <c r="B8" s="44">
        <v>0.3</v>
      </c>
      <c r="C8" s="45">
        <v>45868</v>
      </c>
      <c r="D8" s="39" t="s">
        <v>301</v>
      </c>
    </row>
    <row r="9" spans="2:4" ht="31" customHeight="1" x14ac:dyDescent="0.3">
      <c r="B9" s="43">
        <v>0.4</v>
      </c>
      <c r="C9" s="45">
        <v>45896</v>
      </c>
      <c r="D9" s="39" t="s">
        <v>302</v>
      </c>
    </row>
    <row r="10" spans="2:4" ht="58" customHeight="1" x14ac:dyDescent="0.3">
      <c r="B10" s="44">
        <v>1</v>
      </c>
      <c r="C10" s="45">
        <v>45929</v>
      </c>
      <c r="D10" s="39" t="s">
        <v>303</v>
      </c>
    </row>
    <row r="11" spans="2:4" ht="83.35" customHeight="1" x14ac:dyDescent="0.3">
      <c r="B11" s="44" t="s">
        <v>304</v>
      </c>
      <c r="C11" s="45" t="s">
        <v>305</v>
      </c>
      <c r="D11" s="39" t="s">
        <v>306</v>
      </c>
    </row>
    <row r="12" spans="2:4" ht="49.5" customHeight="1" x14ac:dyDescent="0.3">
      <c r="B12" s="44">
        <v>1.1000000000000001</v>
      </c>
      <c r="C12" s="45">
        <v>46211</v>
      </c>
      <c r="D12" s="39" t="s">
        <v>307</v>
      </c>
    </row>
    <row r="14" spans="2:4" hidden="1" outlineLevel="1" x14ac:dyDescent="0.3">
      <c r="B14" s="46" t="s">
        <v>308</v>
      </c>
    </row>
    <row r="15" spans="2:4" hidden="1" outlineLevel="1" x14ac:dyDescent="0.3"/>
    <row r="16" spans="2:4" hidden="1" outlineLevel="1" x14ac:dyDescent="0.3">
      <c r="B16" s="43">
        <v>1</v>
      </c>
      <c r="C16" s="38" t="s">
        <v>309</v>
      </c>
    </row>
    <row r="17" spans="2:3" hidden="1" outlineLevel="1" x14ac:dyDescent="0.3">
      <c r="B17" s="43"/>
      <c r="C17" s="38" t="s">
        <v>310</v>
      </c>
    </row>
    <row r="18" spans="2:3" hidden="1" outlineLevel="1" x14ac:dyDescent="0.3">
      <c r="B18" s="43"/>
    </row>
    <row r="19" spans="2:3" hidden="1" outlineLevel="1" x14ac:dyDescent="0.3"/>
    <row r="20" spans="2:3" collapsed="1" x14ac:dyDescent="0.3"/>
  </sheetData>
  <sheetProtection algorithmName="SHA-512" hashValue="ta1y4YUeZUZ6WTNiExu1MA5A9t4etOp52A2wLOvKu8LWdh6ntA3ovg4WYqhQyoDmfp4E96u1B6Be5+7HkdV/MA==" saltValue="6D8Bi4r/XIjZvL/XIbPRQw==" spinCount="100000" sheet="1" objects="1" scenarios="1"/>
  <pageMargins left="0.7" right="0.7" top="0.75" bottom="0.75" header="0.3" footer="0.3"/>
  <headerFooter>
    <oddHeader>&amp;L&amp;"Calibri"&amp;10&amp;K000000 FCA Official&amp;1#_x000D_</oddHead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0C4D-8E39-449B-B452-B229BA4AD383}">
  <sheetPr codeName="Sheet4"/>
  <dimension ref="B2:D34"/>
  <sheetViews>
    <sheetView workbookViewId="0"/>
  </sheetViews>
  <sheetFormatPr defaultRowHeight="15.35" x14ac:dyDescent="0.3"/>
  <cols>
    <col min="1" max="1" width="6" customWidth="1"/>
    <col min="2" max="2" width="50.44140625" customWidth="1"/>
    <col min="3" max="3" width="26.5546875" customWidth="1"/>
    <col min="4" max="4" width="68.109375" customWidth="1"/>
  </cols>
  <sheetData>
    <row r="2" spans="2:4" x14ac:dyDescent="0.3">
      <c r="B2" s="22" t="s">
        <v>311</v>
      </c>
      <c r="C2" s="69" t="s">
        <v>312</v>
      </c>
      <c r="D2" s="69" t="s">
        <v>313</v>
      </c>
    </row>
    <row r="3" spans="2:4" x14ac:dyDescent="0.3">
      <c r="B3" s="67" t="s">
        <v>314</v>
      </c>
      <c r="C3" s="70" t="s">
        <v>315</v>
      </c>
      <c r="D3" s="70" t="s">
        <v>316</v>
      </c>
    </row>
    <row r="4" spans="2:4" x14ac:dyDescent="0.3">
      <c r="B4" s="67" t="s">
        <v>317</v>
      </c>
      <c r="C4" s="70" t="s">
        <v>318</v>
      </c>
      <c r="D4" s="70" t="s">
        <v>319</v>
      </c>
    </row>
    <row r="5" spans="2:4" x14ac:dyDescent="0.3">
      <c r="B5" s="67" t="s">
        <v>320</v>
      </c>
      <c r="C5" s="70" t="s">
        <v>315</v>
      </c>
      <c r="D5" s="70" t="s">
        <v>321</v>
      </c>
    </row>
    <row r="6" spans="2:4" x14ac:dyDescent="0.3">
      <c r="B6" s="67" t="s">
        <v>322</v>
      </c>
      <c r="C6" s="70" t="s">
        <v>323</v>
      </c>
      <c r="D6" s="70" t="s">
        <v>324</v>
      </c>
    </row>
    <row r="7" spans="2:4" x14ac:dyDescent="0.3">
      <c r="B7" s="67" t="s">
        <v>325</v>
      </c>
      <c r="C7" s="70" t="s">
        <v>323</v>
      </c>
      <c r="D7" s="70" t="s">
        <v>324</v>
      </c>
    </row>
    <row r="8" spans="2:4" x14ac:dyDescent="0.3">
      <c r="B8" s="67" t="s">
        <v>326</v>
      </c>
      <c r="C8" s="70" t="s">
        <v>323</v>
      </c>
      <c r="D8" s="70" t="s">
        <v>324</v>
      </c>
    </row>
    <row r="9" spans="2:4" x14ac:dyDescent="0.3">
      <c r="B9" s="67" t="s">
        <v>327</v>
      </c>
      <c r="C9" s="70" t="s">
        <v>323</v>
      </c>
      <c r="D9" s="70" t="s">
        <v>324</v>
      </c>
    </row>
    <row r="10" spans="2:4" x14ac:dyDescent="0.3">
      <c r="B10" s="67" t="s">
        <v>328</v>
      </c>
      <c r="C10" s="70" t="s">
        <v>323</v>
      </c>
      <c r="D10" s="70" t="s">
        <v>324</v>
      </c>
    </row>
    <row r="11" spans="2:4" x14ac:dyDescent="0.3">
      <c r="B11" s="67" t="s">
        <v>329</v>
      </c>
      <c r="C11" s="70" t="s">
        <v>323</v>
      </c>
      <c r="D11" s="70" t="s">
        <v>330</v>
      </c>
    </row>
    <row r="12" spans="2:4" x14ac:dyDescent="0.3">
      <c r="B12" s="67" t="s">
        <v>331</v>
      </c>
      <c r="C12" s="70" t="s">
        <v>323</v>
      </c>
      <c r="D12" s="70" t="s">
        <v>332</v>
      </c>
    </row>
    <row r="13" spans="2:4" x14ac:dyDescent="0.3">
      <c r="B13" s="67" t="s">
        <v>333</v>
      </c>
      <c r="C13" s="70"/>
      <c r="D13" s="70"/>
    </row>
    <row r="14" spans="2:4" x14ac:dyDescent="0.3">
      <c r="B14" s="67" t="s">
        <v>334</v>
      </c>
      <c r="C14" s="70"/>
      <c r="D14" s="70"/>
    </row>
    <row r="15" spans="2:4" x14ac:dyDescent="0.3">
      <c r="B15" s="67" t="s">
        <v>335</v>
      </c>
      <c r="C15" s="70"/>
      <c r="D15" s="70"/>
    </row>
    <row r="16" spans="2:4" x14ac:dyDescent="0.3">
      <c r="B16" s="67" t="s">
        <v>336</v>
      </c>
      <c r="C16" s="70" t="s">
        <v>305</v>
      </c>
      <c r="D16" s="70" t="s">
        <v>305</v>
      </c>
    </row>
    <row r="17" spans="2:4" x14ac:dyDescent="0.3">
      <c r="B17" s="21"/>
      <c r="D17" s="21"/>
    </row>
    <row r="20" spans="2:4" x14ac:dyDescent="0.3">
      <c r="B20" s="22" t="s">
        <v>337</v>
      </c>
    </row>
    <row r="21" spans="2:4" x14ac:dyDescent="0.3">
      <c r="B21" s="67" t="s">
        <v>338</v>
      </c>
    </row>
    <row r="22" spans="2:4" x14ac:dyDescent="0.3">
      <c r="B22" s="67" t="s">
        <v>339</v>
      </c>
    </row>
    <row r="23" spans="2:4" x14ac:dyDescent="0.3">
      <c r="B23" s="67" t="s">
        <v>340</v>
      </c>
    </row>
    <row r="24" spans="2:4" x14ac:dyDescent="0.3">
      <c r="B24" s="67" t="s">
        <v>341</v>
      </c>
    </row>
    <row r="25" spans="2:4" x14ac:dyDescent="0.3">
      <c r="B25" s="67" t="s">
        <v>342</v>
      </c>
    </row>
    <row r="26" spans="2:4" x14ac:dyDescent="0.3">
      <c r="B26" s="67" t="s">
        <v>343</v>
      </c>
    </row>
    <row r="27" spans="2:4" x14ac:dyDescent="0.3">
      <c r="B27" s="67" t="s">
        <v>344</v>
      </c>
    </row>
    <row r="31" spans="2:4" x14ac:dyDescent="0.3">
      <c r="B31" s="22" t="s">
        <v>345</v>
      </c>
    </row>
    <row r="32" spans="2:4" x14ac:dyDescent="0.3">
      <c r="B32" s="67" t="s">
        <v>160</v>
      </c>
    </row>
    <row r="33" spans="2:2" x14ac:dyDescent="0.3">
      <c r="B33" s="67" t="s">
        <v>346</v>
      </c>
    </row>
    <row r="34" spans="2:2" x14ac:dyDescent="0.3">
      <c r="B34" s="67" t="s">
        <v>305</v>
      </c>
    </row>
  </sheetData>
  <sheetProtection algorithmName="SHA-512" hashValue="/WphzDBRIkzfOObxgsHmEjv6JCUD3kOeMpQGGs+ZMLPqiJLz0kDVmL9EGKbApJTSNUP5eyFwVW1KKJccDZ5vqQ==" saltValue="46ZDgy5kdoRhaqDDp5f/i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fca_mig_source xmlns="http://schemas.microsoft.com/sharepoint/v3" xsi:nil="true"/>
    <fca_livelink_description xmlns="http://schemas.microsoft.com/sharepoint/v3" xsi:nil="true"/>
    <fca_mig_full_path xmlns="http://schemas.microsoft.com/sharepoint/v3" xsi:nil="true"/>
    <fca_livelink_recstatus xmlns="http://schemas.microsoft.com/sharepoint/v3">FCA Official</fca_livelink_recstatus>
    <fca_retention_trg_date xmlns="http://schemas.microsoft.com/sharepoint/v3" xsi:nil="true"/>
    <fca_livelink_recstatus_date xmlns="http://schemas.microsoft.com/sharepoint/v3" xsi:nil="true"/>
    <fca_mig_partial_path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Engagement</TermName>
          <TermId xmlns="http://schemas.microsoft.com/office/infopath/2007/PartnerControls">9b00bd8a-6b07-402d-8d49-d99261372b0d</TermId>
        </TermInfo>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TaxCatchAll xmlns="89a121d7-0f83-4fe4-9209-73446f4f3649">
      <Value>4</Value>
      <Value>3</Value>
      <Value>1</Value>
    </TaxCatchAll>
    <_dlc_DocId xmlns="89a121d7-0f83-4fe4-9209-73446f4f3649">VNYSQYFFTVYR-1451908436-37</_dlc_DocId>
    <_dlc_DocIdPersistId xmlns="89a121d7-0f83-4fe4-9209-73446f4f3649">true</_dlc_DocIdPersistId>
    <_dlc_DocIdUrl xmlns="89a121d7-0f83-4fe4-9209-73446f4f3649">
      <Url>https://thefca.sharepoint.com/sites/PROJ_Auths_FinDataCollect/_layouts/15/DocIdRedir.aspx?ID=VNYSQYFFTVYR-1451908436-37</Url>
      <Description>VNYSQYFFTVYR-1451908436-37</Description>
    </_dlc_DocIdUrl>
    <Is_FirstChKInDone xmlns="http://schemas.microsoft.com/sharepoint/v3">Yes</Is_FirstChKInDone>
    <fca_mig_stage_2 xmlns="964f0a7c-bcf0-4337-b577-3747e0a5c4bc" xsi:nil="true"/>
    <fca_prop_ret_label xmlns="http://schemas.microsoft.com/sharepoint/v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FCA Document" ma:contentTypeID="0x0101005A9549D9A06FAF49B2796176C16A6E110060B6CCC7727C8B46A7D62B552D0A5D30" ma:contentTypeVersion="30" ma:contentTypeDescription="" ma:contentTypeScope="" ma:versionID="5f024d8784998d70740b82f08b36093e">
  <xsd:schema xmlns:xsd="http://www.w3.org/2001/XMLSchema" xmlns:xs="http://www.w3.org/2001/XMLSchema" xmlns:p="http://schemas.microsoft.com/office/2006/metadata/properties" xmlns:ns1="http://schemas.microsoft.com/sharepoint/v3" xmlns:ns2="964f0a7c-bcf0-4337-b577-3747e0a5c4bc" xmlns:ns3="89a121d7-0f83-4fe4-9209-73446f4f3649" xmlns:ns4="cd635929-ea41-46c2-87bb-7a02822f0613" targetNamespace="http://schemas.microsoft.com/office/2006/metadata/properties" ma:root="true" ma:fieldsID="314af61cd2c3716c7d81ef2327f93a65" ns1:_="" ns2:_="" ns3:_="" ns4:_="">
    <xsd:import namespace="http://schemas.microsoft.com/sharepoint/v3"/>
    <xsd:import namespace="964f0a7c-bcf0-4337-b577-3747e0a5c4bc"/>
    <xsd:import namespace="89a121d7-0f83-4fe4-9209-73446f4f3649"/>
    <xsd:import namespace="cd635929-ea41-46c2-87bb-7a02822f0613"/>
    <xsd:element name="properties">
      <xsd:complexType>
        <xsd:sequence>
          <xsd:element name="documentManagement">
            <xsd:complexType>
              <xsd:all>
                <xsd:element ref="ns2:j863df97efa040da9c8165feb4e31e75" minOccurs="0"/>
                <xsd:element ref="ns2:i7382953a7c14d49b483126af46f0dd6" minOccurs="0"/>
                <xsd:element ref="ns3:_dlc_DocId" minOccurs="0"/>
                <xsd:element ref="ns3:_dlc_DocIdUrl" minOccurs="0"/>
                <xsd:element ref="ns3: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mig_stage" minOccurs="0"/>
                <xsd:element ref="ns1:fca_livelink_accessed_date" minOccurs="0"/>
                <xsd:element ref="ns2:fca_livelink_local_metadata" minOccurs="0"/>
                <xsd:element ref="ns3:TaxCatchAll" minOccurs="0"/>
                <xsd:element ref="ns3:TaxCatchAllLabe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5" nillable="true" ma:displayName="Source" ma:internalName="fca_mig_source">
      <xsd:simpleType>
        <xsd:restriction base="dms:Text"/>
      </xsd:simpleType>
    </xsd:element>
    <xsd:element name="fca_mig_full_path" ma:index="16" nillable="true" ma:displayName="Full Source Path" ma:internalName="fca_mig_full_path">
      <xsd:simpleType>
        <xsd:restriction base="dms:Note">
          <xsd:maxLength value="255"/>
        </xsd:restriction>
      </xsd:simpleType>
    </xsd:element>
    <xsd:element name="fca_mig_partial_path" ma:index="17" nillable="true" ma:displayName="Partial Source Path" ma:internalName="fca_mig_partial_path">
      <xsd:simpleType>
        <xsd:restriction base="dms:Note">
          <xsd:maxLength value="255"/>
        </xsd:restriction>
      </xsd:simpleType>
    </xsd:element>
    <xsd:element name="fca_livelink_obj_id" ma:index="18" nillable="true" ma:displayName="Livelink Object Id" ma:internalName="fca_livelink_obj_id">
      <xsd:simpleType>
        <xsd:restriction base="dms:Text"/>
      </xsd:simpleType>
    </xsd:element>
    <xsd:element name="fca_mig_date" ma:index="19" nillable="true" ma:displayName="Source Migration Date" ma:format="DateOnly" ma:internalName="fca_mig_date">
      <xsd:simpleType>
        <xsd:restriction base="dms:DateTime"/>
      </xsd:simpleType>
    </xsd:element>
    <xsd:element name="fca_retention_trg_date" ma:index="20" nillable="true" ma:displayName="Retention Date" ma:format="DateOnly" ma:internalName="fca_retention_trg_date">
      <xsd:simpleType>
        <xsd:restriction base="dms:DateTime"/>
      </xsd:simpleType>
    </xsd:element>
    <xsd:element name="fca_livelink_description" ma:index="21" nillable="true" ma:displayName="Description(Livelink)" ma:internalName="fca_livelink_description">
      <xsd:simpleType>
        <xsd:restriction base="dms:Note">
          <xsd:maxLength value="255"/>
        </xsd:restriction>
      </xsd:simpleType>
    </xsd:element>
    <xsd:element name="fca_livelink_recstatus" ma:index="22" nillable="true" ma:displayName="Records Status" ma:internalName="fca_livelink_recstatus">
      <xsd:simpleType>
        <xsd:restriction base="dms:Text"/>
      </xsd:simpleType>
    </xsd:element>
    <xsd:element name="fca_livelink_recstatus_date" ma:index="23" nillable="true" ma:displayName="Records Status Date" ma:format="DateOnly" ma:internalName="fca_livelink_recstatus_date">
      <xsd:simpleType>
        <xsd:restriction base="dms:DateTime"/>
      </xsd:simpleType>
    </xsd:element>
    <xsd:element name="Is_FirstChKInDone" ma:index="24" nillable="true" ma:displayName="IsFCDone" ma:default="No" ma:internalName="Is_FirstChKInDone">
      <xsd:simpleType>
        <xsd:restriction base="dms:Choice">
          <xsd:enumeration value="Yes"/>
          <xsd:enumeration value="No"/>
        </xsd:restriction>
      </xsd:simpleType>
    </xsd:element>
    <xsd:element name="fca_prop_ret_label" ma:index="26" nillable="true" ma:displayName="Proposed Retention Label" ma:internalName="fca_prop_ret_label">
      <xsd:simpleType>
        <xsd:restriction base="dms:Text"/>
      </xsd:simpleType>
    </xsd:element>
    <xsd:element name="fca_livelink_accessed_date" ma:index="28"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8"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0"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5" nillable="true" ma:displayName="Migration Stage 2" ma:indexed="true" ma:internalName="fca_mig_stage_2">
      <xsd:simpleType>
        <xsd:restriction base="dms:Number"/>
      </xsd:simpleType>
    </xsd:element>
    <xsd:element name="fca_mig_stage" ma:index="27" nillable="true" ma:displayName="Migration Stage" ma:default="0" ma:internalName="fca_mig_stage" ma:percentage="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a121d7-0f83-4fe4-9209-73446f4f3649"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TaxCatchAll" ma:index="30" nillable="true" ma:displayName="Taxonomy Catch All Column" ma:hidden="true" ma:list="{7ef600fb-989e-4b65-aa97-47e8cde1f9b9}" ma:internalName="TaxCatchAll" ma:showField="CatchAllData" ma:web="89a121d7-0f83-4fe4-9209-73446f4f364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7ef600fb-989e-4b65-aa97-47e8cde1f9b9}" ma:internalName="TaxCatchAllLabel" ma:readOnly="true" ma:showField="CatchAllDataLabel" ma:web="89a121d7-0f83-4fe4-9209-73446f4f36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635929-ea41-46c2-87bb-7a02822f0613"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7B2399-B5B2-4151-9076-C0833A483B7C}">
  <ds:schemaRefs>
    <ds:schemaRef ds:uri="http://schemas.microsoft.com/office/2006/metadata/properties"/>
    <ds:schemaRef ds:uri="http://schemas.microsoft.com/office/infopath/2007/PartnerControls"/>
    <ds:schemaRef ds:uri="http://schemas.microsoft.com/sharepoint/v3"/>
    <ds:schemaRef ds:uri="964f0a7c-bcf0-4337-b577-3747e0a5c4bc"/>
    <ds:schemaRef ds:uri="89a121d7-0f83-4fe4-9209-73446f4f3649"/>
  </ds:schemaRefs>
</ds:datastoreItem>
</file>

<file path=customXml/itemProps2.xml><?xml version="1.0" encoding="utf-8"?>
<ds:datastoreItem xmlns:ds="http://schemas.openxmlformats.org/officeDocument/2006/customXml" ds:itemID="{96337D05-175D-4A6C-823F-EE3C0EA7632D}">
  <ds:schemaRefs>
    <ds:schemaRef ds:uri="http://schemas.microsoft.com/sharepoint/events"/>
  </ds:schemaRefs>
</ds:datastoreItem>
</file>

<file path=customXml/itemProps3.xml><?xml version="1.0" encoding="utf-8"?>
<ds:datastoreItem xmlns:ds="http://schemas.openxmlformats.org/officeDocument/2006/customXml" ds:itemID="{7C5232A4-16B4-4C4F-B763-B04F0AA1B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89a121d7-0f83-4fe4-9209-73446f4f3649"/>
    <ds:schemaRef ds:uri="cd635929-ea41-46c2-87bb-7a02822f0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8FCB26-91E9-455E-826E-FD4366B0A2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Guidance &amp; Glossary</vt:lpstr>
      <vt:lpstr>Income Statement</vt:lpstr>
      <vt:lpstr>Balance Sheet</vt:lpstr>
      <vt:lpstr>Prudential - PI-EMI-MLR Crypto</vt:lpstr>
      <vt:lpstr>Prudential - FSMA Crypto</vt:lpstr>
      <vt:lpstr>'Balance Sheet'!Print_Area</vt:lpstr>
      <vt:lpstr>'Income Statement'!Print_Area</vt:lpstr>
      <vt:lpstr>'Prudential - FSMA Crypto'!Print_Area</vt:lpstr>
      <vt:lpstr>'Prudential - PI-EMI-MLR Crypto'!Print_Area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FCA@fca.org.uk</dc:creator>
  <cp:keywords/>
  <dc:description/>
  <cp:lastModifiedBy>Gavin Davies</cp:lastModifiedBy>
  <cp:revision/>
  <dcterms:created xsi:type="dcterms:W3CDTF">2023-11-22T15:46:18Z</dcterms:created>
  <dcterms:modified xsi:type="dcterms:W3CDTF">2026-07-07T16:40:06Z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0x0101005A9549D9A06FAF49B2796176C16A6E110060B6CCC7727C8B46A7D62B552D0A5D30</vt:lpwstr>
  </property>
  <property fmtid="{D5CDD505-2E9C-101B-9397-08002B2CF9AE}" pid="3" name="_dlc_DocIdItemGuid">
    <vt:lpwstr>633148bc-9e38-4267-b33a-32d7f106c745</vt:lpwstr>
  </property>
  <property fmtid="{D5CDD505-2E9C-101B-9397-08002B2CF9AE}" pid="4" name="fca_information_classification">
    <vt:lpwstr>1;#FCA Official|d07129ec-4894-4cda-af0c-a925cb68d6e3</vt:lpwstr>
  </property>
  <property fmtid="{D5CDD505-2E9C-101B-9397-08002B2CF9AE}" pid="5" name="fca_document_purpose">
    <vt:lpwstr>3;#External Engagement|9b00bd8a-6b07-402d-8d49-d99261372b0d;#4;#Case work|281a76e5-7b81-4766-bb79-c812421e7a09</vt:lpwstr>
  </property>
  <property fmtid="{D5CDD505-2E9C-101B-9397-08002B2CF9AE}" pid="6" name="Is_FirstChKInDone">
    <vt:lpwstr>Yes</vt:lpwstr>
  </property>
  <property fmtid="{D5CDD505-2E9C-101B-9397-08002B2CF9AE}" pid="7" name="MSIP_Label_dec5709d-e239-496d-88c9-7dae94c5106e_Enabled">
    <vt:lpwstr>true</vt:lpwstr>
  </property>
  <property fmtid="{D5CDD505-2E9C-101B-9397-08002B2CF9AE}" pid="8" name="MSIP_Label_dec5709d-e239-496d-88c9-7dae94c5106e_SetDate">
    <vt:lpwstr>2024-07-02T15:35:29Z</vt:lpwstr>
  </property>
  <property fmtid="{D5CDD505-2E9C-101B-9397-08002B2CF9AE}" pid="9" name="MSIP_Label_dec5709d-e239-496d-88c9-7dae94c5106e_Method">
    <vt:lpwstr>Privileged</vt:lpwstr>
  </property>
  <property fmtid="{D5CDD505-2E9C-101B-9397-08002B2CF9AE}" pid="10" name="MSIP_Label_dec5709d-e239-496d-88c9-7dae94c5106e_Name">
    <vt:lpwstr>FCA Official</vt:lpwstr>
  </property>
  <property fmtid="{D5CDD505-2E9C-101B-9397-08002B2CF9AE}" pid="11" name="MSIP_Label_dec5709d-e239-496d-88c9-7dae94c5106e_SiteId">
    <vt:lpwstr>551f9db3-821c-4457-8551-b43423dce661</vt:lpwstr>
  </property>
  <property fmtid="{D5CDD505-2E9C-101B-9397-08002B2CF9AE}" pid="12" name="MSIP_Label_dec5709d-e239-496d-88c9-7dae94c5106e_ActionId">
    <vt:lpwstr>9f224b47-4b5f-405d-9530-8821b9403b22</vt:lpwstr>
  </property>
  <property fmtid="{D5CDD505-2E9C-101B-9397-08002B2CF9AE}" pid="13" name="MSIP_Label_dec5709d-e239-496d-88c9-7dae94c5106e_ContentBits">
    <vt:lpwstr>1</vt:lpwstr>
  </property>
</Properties>
</file>