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thefca.sharepoint.com/sites/TecResAndCyb/Regulatory Projects  Multifirm Work/!Policy/IOREP Policy/!Policy Statement/PS Drafts/"/>
    </mc:Choice>
  </mc:AlternateContent>
  <xr:revisionPtr revIDLastSave="4" documentId="8_{9A549E7C-51C6-434D-A9CF-CDE29BC1BC2D}" xr6:coauthVersionLast="47" xr6:coauthVersionMax="47" xr10:uidLastSave="{26E2414E-AEC6-4137-8773-3304F1B2AB2B}"/>
  <bookViews>
    <workbookView xWindow="-120" yWindow="-120" windowWidth="29040" windowHeight="15720" tabRatio="528" xr2:uid="{5ACBF161-E24B-4CA9-819F-E4D7B7DBBC54}"/>
  </bookViews>
  <sheets>
    <sheet name="Submission Header(Notification)" sheetId="15" r:id="rId1"/>
    <sheet name="Formatted data (Notification)" sheetId="16" r:id="rId2"/>
    <sheet name="Taxonomies_Notification" sheetId="17" r:id="rId3"/>
    <sheet name="Field Descrip (Notification)" sheetId="18" r:id="rId4"/>
    <sheet name="Checks" sheetId="2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E9" i="15"/>
  <c r="F5" i="15"/>
  <c r="G21" i="20" a="1"/>
  <c r="H7" i="20" a="1"/>
  <c r="D21" i="20"/>
  <c r="G10" i="20" a="1"/>
  <c r="H7" i="20" l="1"/>
  <c r="G10" i="20"/>
  <c r="G21" i="20"/>
  <c r="A50" i="20"/>
  <c r="A49" i="20"/>
  <c r="B49" i="20" s="1"/>
  <c r="A48" i="20"/>
  <c r="A47" i="20"/>
  <c r="B47" i="20" s="1"/>
  <c r="A46" i="20"/>
  <c r="B46" i="20" s="1"/>
  <c r="A45" i="20"/>
  <c r="A44" i="20"/>
  <c r="B44" i="20" s="1"/>
  <c r="A43" i="20"/>
  <c r="B43" i="20" s="1"/>
  <c r="A42" i="20"/>
  <c r="A41" i="20"/>
  <c r="B41" i="20" s="1"/>
  <c r="A40" i="20"/>
  <c r="A39" i="20"/>
  <c r="B39" i="20" s="1"/>
  <c r="A38" i="20"/>
  <c r="B38" i="20" s="1"/>
  <c r="A37" i="20"/>
  <c r="A36" i="20"/>
  <c r="A35" i="20"/>
  <c r="B35" i="20" s="1"/>
  <c r="A34" i="20"/>
  <c r="A33" i="20"/>
  <c r="B33" i="20" s="1"/>
  <c r="A32" i="20"/>
  <c r="B32" i="20" s="1"/>
  <c r="A31" i="20"/>
  <c r="B31" i="20" s="1"/>
  <c r="A30" i="20"/>
  <c r="B30" i="20" s="1"/>
  <c r="A29" i="20"/>
  <c r="A28" i="20"/>
  <c r="B28" i="20" s="1"/>
  <c r="A27" i="20"/>
  <c r="B27" i="20" s="1"/>
  <c r="A26" i="20"/>
  <c r="A25" i="20"/>
  <c r="A24" i="20"/>
  <c r="B24" i="20" s="1"/>
  <c r="A23" i="20"/>
  <c r="A22" i="20"/>
  <c r="B22" i="20" s="1"/>
  <c r="A21" i="20"/>
  <c r="A20" i="20"/>
  <c r="B20" i="20" s="1"/>
  <c r="A19" i="20"/>
  <c r="B19" i="20" s="1"/>
  <c r="A18" i="20"/>
  <c r="A17" i="20"/>
  <c r="A16" i="20"/>
  <c r="B16" i="20" s="1"/>
  <c r="A15" i="20"/>
  <c r="A14" i="20"/>
  <c r="A13" i="20"/>
  <c r="B13" i="20" s="1"/>
  <c r="A12" i="20"/>
  <c r="B12" i="20" s="1"/>
  <c r="A11" i="20"/>
  <c r="B11" i="20" s="1"/>
  <c r="A10" i="20"/>
  <c r="A9" i="20"/>
  <c r="B9" i="20" s="1"/>
  <c r="A8" i="20"/>
  <c r="B8" i="20" s="1"/>
  <c r="A7" i="20"/>
  <c r="A6" i="20"/>
  <c r="A5" i="20"/>
  <c r="I1" i="20" a="1"/>
  <c r="I1" i="20" s="1"/>
  <c r="I2" i="20" s="1"/>
  <c r="B50" i="20"/>
  <c r="B48" i="20"/>
  <c r="B45" i="20"/>
  <c r="B42" i="20"/>
  <c r="B40" i="20"/>
  <c r="B37" i="20"/>
  <c r="D36" i="20"/>
  <c r="B36" i="20"/>
  <c r="B34" i="20"/>
  <c r="B29" i="20"/>
  <c r="B26" i="20"/>
  <c r="B25" i="20"/>
  <c r="B23" i="20"/>
  <c r="B21" i="20"/>
  <c r="B18" i="20"/>
  <c r="B17" i="20"/>
  <c r="D15" i="20"/>
  <c r="B15" i="20"/>
  <c r="B14" i="20"/>
  <c r="B10" i="20"/>
  <c r="B7" i="20"/>
  <c r="B6" i="20"/>
  <c r="B5" i="20"/>
  <c r="F9" i="15"/>
  <c r="F8" i="15"/>
  <c r="F7" i="15"/>
  <c r="E7" i="15"/>
  <c r="F6" i="15"/>
  <c r="E6" i="15"/>
  <c r="E5" i="15"/>
  <c r="E4" i="15"/>
  <c r="F3" i="15"/>
  <c r="E3" i="15"/>
  <c r="G3" i="15"/>
  <c r="G4" i="15"/>
  <c r="G5" i="15"/>
  <c r="G6" i="15"/>
  <c r="G7" i="15"/>
  <c r="G8" i="15"/>
  <c r="G9" i="15"/>
  <c r="J18" i="20"/>
  <c r="D14" i="20"/>
  <c r="H34" i="20" a="1"/>
  <c r="J48" i="20"/>
  <c r="D37" i="20"/>
  <c r="J20" i="20"/>
  <c r="J15" i="20"/>
  <c r="D32" i="20"/>
  <c r="J21" i="20"/>
  <c r="G24" i="20" a="1"/>
  <c r="J25" i="20"/>
  <c r="D45" i="20"/>
  <c r="J36" i="20"/>
  <c r="H15" i="20" a="1"/>
  <c r="J29" i="20"/>
  <c r="J46" i="20"/>
  <c r="J37" i="20"/>
  <c r="G19" i="20" a="1"/>
  <c r="G35" i="20" a="1"/>
  <c r="J38" i="20"/>
  <c r="G8" i="20" a="1"/>
  <c r="D7" i="20"/>
  <c r="J10" i="20"/>
  <c r="J16" i="20"/>
  <c r="J43" i="20"/>
  <c r="D46" i="20" a="1"/>
  <c r="J12" i="20"/>
  <c r="J27" i="20"/>
  <c r="J24" i="20"/>
  <c r="J11" i="20"/>
  <c r="G8" i="20" l="1"/>
  <c r="D46" i="20"/>
  <c r="H21" i="20"/>
  <c r="G24" i="20"/>
  <c r="H24" i="20" s="1"/>
  <c r="G19" i="20"/>
  <c r="H34" i="20"/>
  <c r="G35" i="20"/>
  <c r="H15" i="20"/>
  <c r="K38" i="20"/>
  <c r="I38" i="20" s="1"/>
  <c r="K21" i="20"/>
  <c r="I21" i="20" s="1"/>
  <c r="K48" i="20"/>
  <c r="I48" i="20" s="1"/>
  <c r="K37" i="20"/>
  <c r="I37" i="20" s="1"/>
  <c r="K36" i="20"/>
  <c r="I36" i="20" s="1"/>
  <c r="K46" i="20"/>
  <c r="I46" i="20" s="1"/>
  <c r="K20" i="20"/>
  <c r="I20" i="20" s="1"/>
  <c r="K18" i="20"/>
  <c r="I18" i="20" s="1"/>
  <c r="K29" i="20"/>
  <c r="I29" i="20" s="1"/>
  <c r="K27" i="20"/>
  <c r="I27" i="20" s="1"/>
  <c r="K25" i="20"/>
  <c r="I25" i="20" s="1"/>
  <c r="K24" i="20"/>
  <c r="I24" i="20" s="1"/>
  <c r="K11" i="20"/>
  <c r="I11" i="20" s="1"/>
  <c r="K15" i="20"/>
  <c r="I15" i="20" s="1"/>
  <c r="K12" i="20"/>
  <c r="I12" i="20" s="1"/>
  <c r="K43" i="20"/>
  <c r="I43" i="20" s="1"/>
  <c r="K16" i="20"/>
  <c r="I16" i="20" s="1"/>
  <c r="K10" i="20"/>
  <c r="I10" i="20" s="1"/>
  <c r="J45" i="20"/>
  <c r="H13" i="20" a="1"/>
  <c r="J26" i="20"/>
  <c r="J33" i="20"/>
  <c r="D30" i="20"/>
  <c r="H14" i="20" a="1"/>
  <c r="G42" i="20" a="1"/>
  <c r="D47" i="20"/>
  <c r="J13" i="20"/>
  <c r="D31" i="20"/>
  <c r="J40" i="20"/>
  <c r="H33" i="20" a="1"/>
  <c r="J9" i="20"/>
  <c r="D49" i="20"/>
  <c r="H47" i="20" a="1"/>
  <c r="D42" i="20"/>
  <c r="G48" i="20" a="1"/>
  <c r="J8" i="20"/>
  <c r="H36" i="20" a="1"/>
  <c r="G50" i="20" a="1"/>
  <c r="D38" i="20"/>
  <c r="D11" i="20"/>
  <c r="G22" i="20" a="1"/>
  <c r="D33" i="20"/>
  <c r="H25" i="20" a="1"/>
  <c r="H28" i="20" a="1"/>
  <c r="J22" i="20"/>
  <c r="J41" i="20"/>
  <c r="D16" i="20"/>
  <c r="G31" i="20" a="1"/>
  <c r="G9" i="20" a="1"/>
  <c r="G45" i="20" a="1"/>
  <c r="D13" i="20"/>
  <c r="G32" i="20" a="1"/>
  <c r="H16" i="20" a="1"/>
  <c r="D39" i="20"/>
  <c r="J6" i="20"/>
  <c r="J14" i="20"/>
  <c r="H6" i="20" a="1"/>
  <c r="H11" i="20" a="1"/>
  <c r="D27" i="20"/>
  <c r="J50" i="20"/>
  <c r="D23" i="20" a="1"/>
  <c r="J47" i="20"/>
  <c r="H17" i="20" a="1"/>
  <c r="D20" i="20"/>
  <c r="H5" i="20" a="1"/>
  <c r="D40" i="20"/>
  <c r="D35" i="20"/>
  <c r="G38" i="20" a="1"/>
  <c r="H46" i="20" a="1"/>
  <c r="H41" i="20" a="1"/>
  <c r="H39" i="20" a="1"/>
  <c r="D8" i="20"/>
  <c r="D24" i="20" a="1"/>
  <c r="G43" i="20" a="1"/>
  <c r="H29" i="20" a="1"/>
  <c r="J5" i="20"/>
  <c r="D18" i="20"/>
  <c r="D26" i="20"/>
  <c r="D43" i="20"/>
  <c r="D41" i="20"/>
  <c r="J19" i="20"/>
  <c r="D25" i="20"/>
  <c r="G18" i="20" a="1"/>
  <c r="D44" i="20" a="1"/>
  <c r="J23" i="20"/>
  <c r="J35" i="20"/>
  <c r="D34" i="20"/>
  <c r="H44" i="20" a="1"/>
  <c r="J30" i="20"/>
  <c r="D6" i="20"/>
  <c r="J7" i="20"/>
  <c r="G40" i="20" a="1"/>
  <c r="J31" i="20"/>
  <c r="H30" i="20" a="1"/>
  <c r="D12" i="20"/>
  <c r="D5" i="20"/>
  <c r="H20" i="20" a="1"/>
  <c r="D48" i="20"/>
  <c r="H37" i="20" a="1"/>
  <c r="H27" i="20" a="1"/>
  <c r="J17" i="20"/>
  <c r="D19" i="20"/>
  <c r="J42" i="20"/>
  <c r="D22" i="20"/>
  <c r="J34" i="20"/>
  <c r="H23" i="20" a="1"/>
  <c r="D17" i="20"/>
  <c r="D9" i="20"/>
  <c r="J39" i="20"/>
  <c r="H26" i="20" a="1"/>
  <c r="J32" i="20"/>
  <c r="D10" i="20"/>
  <c r="H12" i="20" a="1"/>
  <c r="D28" i="20"/>
  <c r="J49" i="20"/>
  <c r="D50" i="20"/>
  <c r="J28" i="20"/>
  <c r="J44" i="20"/>
  <c r="D29" i="20"/>
  <c r="G49" i="20" a="1"/>
  <c r="G49" i="20" l="1"/>
  <c r="H49" i="20" s="1"/>
  <c r="H33" i="20"/>
  <c r="K47" i="20"/>
  <c r="I47" i="20" s="1"/>
  <c r="H14" i="20"/>
  <c r="K33" i="20"/>
  <c r="I33" i="20" s="1"/>
  <c r="K34" i="20"/>
  <c r="I34" i="20" s="1"/>
  <c r="K44" i="20"/>
  <c r="I44" i="20" s="1"/>
  <c r="K49" i="20"/>
  <c r="I49" i="20" s="1"/>
  <c r="H44" i="20"/>
  <c r="K35" i="20"/>
  <c r="I35" i="20" s="1"/>
  <c r="G32" i="20"/>
  <c r="H32" i="20" s="1"/>
  <c r="H46" i="20"/>
  <c r="H35" i="20"/>
  <c r="K45" i="20"/>
  <c r="I45" i="20" s="1"/>
  <c r="H11" i="20"/>
  <c r="H30" i="20"/>
  <c r="K42" i="20"/>
  <c r="I42" i="20" s="1"/>
  <c r="G50" i="20"/>
  <c r="H50" i="20" s="1"/>
  <c r="G48" i="20"/>
  <c r="H48" i="20" s="1"/>
  <c r="K50" i="20"/>
  <c r="I50" i="20" s="1"/>
  <c r="H27" i="20"/>
  <c r="K14" i="20"/>
  <c r="I14" i="20" s="1"/>
  <c r="K41" i="20"/>
  <c r="I41" i="20" s="1"/>
  <c r="G42" i="20"/>
  <c r="H42" i="20" s="1"/>
  <c r="D24" i="20"/>
  <c r="G40" i="20"/>
  <c r="H40" i="20" s="1"/>
  <c r="G22" i="20"/>
  <c r="H22" i="20" s="1"/>
  <c r="H16" i="20"/>
  <c r="H41" i="20"/>
  <c r="D23" i="20"/>
  <c r="G38" i="20"/>
  <c r="H38" i="20" s="1"/>
  <c r="G18" i="20"/>
  <c r="H18" i="20" s="1"/>
  <c r="H28" i="20"/>
  <c r="K8" i="20"/>
  <c r="I8" i="20" s="1"/>
  <c r="K22" i="20"/>
  <c r="I22" i="20" s="1"/>
  <c r="H29" i="20"/>
  <c r="H13" i="20"/>
  <c r="K40" i="20"/>
  <c r="I40" i="20" s="1"/>
  <c r="H36" i="20"/>
  <c r="K13" i="20"/>
  <c r="I13" i="20" s="1"/>
  <c r="H25" i="20"/>
  <c r="H10" i="20"/>
  <c r="H26" i="20"/>
  <c r="K7" i="20"/>
  <c r="I7" i="20" s="1"/>
  <c r="H8" i="20"/>
  <c r="H6" i="20"/>
  <c r="K23" i="20"/>
  <c r="I23" i="20" s="1"/>
  <c r="K30" i="20"/>
  <c r="I30" i="20" s="1"/>
  <c r="K9" i="20"/>
  <c r="I9" i="20" s="1"/>
  <c r="G45" i="20"/>
  <c r="H45" i="20" s="1"/>
  <c r="K31" i="20"/>
  <c r="I31" i="20" s="1"/>
  <c r="G43" i="20"/>
  <c r="H43" i="20" s="1"/>
  <c r="K28" i="20"/>
  <c r="I28" i="20" s="1"/>
  <c r="H47" i="20"/>
  <c r="H5" i="20"/>
  <c r="K6" i="20"/>
  <c r="I6" i="20" s="1"/>
  <c r="H23" i="20"/>
  <c r="K32" i="20"/>
  <c r="I32" i="20" s="1"/>
  <c r="H12" i="20"/>
  <c r="D44" i="20"/>
  <c r="K26" i="20"/>
  <c r="I26" i="20" s="1"/>
  <c r="H17" i="20"/>
  <c r="H37" i="20"/>
  <c r="G9" i="20"/>
  <c r="H9" i="20" s="1"/>
  <c r="K5" i="20"/>
  <c r="I5" i="20" s="1"/>
  <c r="H39" i="20"/>
  <c r="K19" i="20"/>
  <c r="I19" i="20" s="1"/>
  <c r="G31" i="20"/>
  <c r="H31" i="20" s="1"/>
  <c r="K17" i="20"/>
  <c r="I17" i="20" s="1"/>
  <c r="H20" i="20"/>
  <c r="K39" i="20"/>
  <c r="I39" i="20" s="1"/>
  <c r="H19" i="2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BCA0051-8988-402B-AA73-809CF3681DE7}" keepAlive="1" name="Query - INPUT_DATA" description="Connection to the 'INPUT_DATA' query in the workbook." type="5" refreshedVersion="0" background="1" saveData="1">
    <dbPr connection="Provider=Microsoft.Mashup.OleDb.1;Data Source=$Workbook$;Location=INPUT_DATA;Extended Properties=&quot;&quot;" command="SELECT * FROM [INPUT_DATA]"/>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<sst xmlns="http://schemas.openxmlformats.org/spreadsheetml/2006/main" count="841" uniqueCount="600">
  <si>
    <t>New ID</t>
  </si>
  <si>
    <t>Data Fields</t>
  </si>
  <si>
    <t>To be populated by Firm/FMI</t>
  </si>
  <si>
    <t>Optionality Checks</t>
  </si>
  <si>
    <t>Type Checks</t>
  </si>
  <si>
    <t>Description</t>
  </si>
  <si>
    <t>Reporting date</t>
  </si>
  <si>
    <t>Submission ID</t>
  </si>
  <si>
    <t>Submission type</t>
  </si>
  <si>
    <t>Firm name</t>
  </si>
  <si>
    <t>FRN</t>
  </si>
  <si>
    <t>FRN of group holding company (if applicable)</t>
  </si>
  <si>
    <t>OK: Field is optional</t>
  </si>
  <si>
    <t>If contract renewal, please provide details of significant changes made (if any)</t>
  </si>
  <si>
    <t>ID</t>
  </si>
  <si>
    <t>Contractual Arrangement Reference Number</t>
  </si>
  <si>
    <t>Legal name of service provider</t>
  </si>
  <si>
    <t xml:space="preserve">Legal Entity Identifier
</t>
  </si>
  <si>
    <t>Is the MTP contractual arrangement outsourcing or non-outsourcing?</t>
  </si>
  <si>
    <t xml:space="preserve">Type of service provided </t>
  </si>
  <si>
    <t xml:space="preserve">If the contractual arrangement is on cloud, please state the cloud deployment model </t>
  </si>
  <si>
    <t>Short description of product/service provided</t>
  </si>
  <si>
    <t xml:space="preserve">Supply chain ranking </t>
  </si>
  <si>
    <t xml:space="preserve">Date of commencement of the contractual arrangement </t>
  </si>
  <si>
    <t>Date of service commencement</t>
  </si>
  <si>
    <t>Next contract renewal date or end date</t>
  </si>
  <si>
    <t>Notice period for the service provider</t>
  </si>
  <si>
    <t>Notice period for the firm</t>
  </si>
  <si>
    <t>The governing law of the contractual arrangement</t>
  </si>
  <si>
    <t>Reason for materiality</t>
  </si>
  <si>
    <t>Date of the most recent materiality assessment</t>
  </si>
  <si>
    <t>Function category</t>
  </si>
  <si>
    <t>Does the contractual arrangement support an important business service?</t>
  </si>
  <si>
    <t>If yes, which important business service does the contractual arrangement  support</t>
  </si>
  <si>
    <t>Does the service provider support a core element of the Important Business Service?</t>
  </si>
  <si>
    <t>Impact Tolerance - PRA Safety and Soundness</t>
  </si>
  <si>
    <t>Impact Tolerance - PRA Financial Stability</t>
  </si>
  <si>
    <t>Impact Tolerance - PRA Policy holder Protection</t>
  </si>
  <si>
    <t>Impact Tolerance - FCA - Client harm</t>
  </si>
  <si>
    <t>Impact Tolerance - FCA - Market integrity</t>
  </si>
  <si>
    <t>Impact Tolerance - Bank as FMI Regulator</t>
  </si>
  <si>
    <t>Country where the data is stored</t>
  </si>
  <si>
    <t>Country where the service is delivered from</t>
  </si>
  <si>
    <t>Annual Contract Value</t>
  </si>
  <si>
    <t>Date of the most recent risk assessment</t>
  </si>
  <si>
    <t>Outcome of the most recent risk assessment</t>
  </si>
  <si>
    <t>Commentary box for risk assessment</t>
  </si>
  <si>
    <t>Date of the most recent audit</t>
  </si>
  <si>
    <t>Outcome of the most recent audit</t>
  </si>
  <si>
    <t>Date of financial due diligence</t>
  </si>
  <si>
    <t>Outcome of financial due diligence</t>
  </si>
  <si>
    <t>Date of cyber risk due diligence</t>
  </si>
  <si>
    <t>Outcome of cyber risk (including information security) due diligence</t>
  </si>
  <si>
    <t>Does the contractual arrangement comply with the relevant rules and requirements (e.g. FCA rules such as PS21/3, PRA rules such as SS2/21 and FMI rules etc.)</t>
  </si>
  <si>
    <t>Please summarise how the assurance is obtained and if any gaps are identified, please specify when and how these will be resolved.</t>
  </si>
  <si>
    <t>Has this contractual arrangement been reviewed and signed off by an SMF holder or an accountable person of an FMI?</t>
  </si>
  <si>
    <t>If not, which governance committee reviewed it?</t>
  </si>
  <si>
    <t>Date of Governance Approval</t>
  </si>
  <si>
    <t>Substitutability of the service provider</t>
  </si>
  <si>
    <t>Ability of reintegration of the service</t>
  </si>
  <si>
    <t>Impact of discontinuing the contractual arrangement</t>
  </si>
  <si>
    <t>1.03: Submission type</t>
  </si>
  <si>
    <t>2.04: Is the MTP contractual arrangement outsourcing or non-outsourcing?</t>
  </si>
  <si>
    <t xml:space="preserve">2.05: Type of service provided </t>
  </si>
  <si>
    <t xml:space="preserve">2.06: If the contractual arrangement is on cloud, please state the cloud deployment model </t>
  </si>
  <si>
    <t>3.01: Reason for materiality</t>
  </si>
  <si>
    <t>3.03: Function category</t>
  </si>
  <si>
    <t>3.04: Does the contractual arrangement support an important business service?</t>
  </si>
  <si>
    <t>3.06: Does the service provider support a core element of the Important Business Service?</t>
  </si>
  <si>
    <t xml:space="preserve">2.14 The governing law of the contractual arrangement &amp; 3.13/3.14: Country where the data is stored/delivered from </t>
  </si>
  <si>
    <t>4.02: Outcome of the most recent risk assessment</t>
  </si>
  <si>
    <t>4.05: Outcome of the most recent audit</t>
  </si>
  <si>
    <t>4.07: Outcome of financial due diligence</t>
  </si>
  <si>
    <t>4.09: Outcome of cyber risk (including information security) due diligence</t>
  </si>
  <si>
    <t>4.10: Does the contractual arrangement comply with the relevant rules and requirements (e.g. FCA rules such as PS21/3, PRA rules such as SS2/21 and FMI rules etc.)</t>
  </si>
  <si>
    <t>4.12: Has this contractual arrangement been reviewed and signed off by an SMF holder or an accountable person of an FMI?</t>
  </si>
  <si>
    <t>5.01: Substitutability of the service provider</t>
  </si>
  <si>
    <t>5.02: Ability of reintegration of the service</t>
  </si>
  <si>
    <t>5.03: Impact of discontinuing the contractual arrangement</t>
  </si>
  <si>
    <t>New Contract</t>
  </si>
  <si>
    <t>Outsourcing</t>
  </si>
  <si>
    <t>Access to external providers (e.g., stock exchanges)</t>
  </si>
  <si>
    <t>Public</t>
  </si>
  <si>
    <t>Financial stability of the UK</t>
  </si>
  <si>
    <t>BF: Benchmark Activities: Providing data in relation to a regulated Benchmark</t>
  </si>
  <si>
    <t>Yes</t>
  </si>
  <si>
    <t>Afghanistan</t>
  </si>
  <si>
    <t>Satisfactory</t>
  </si>
  <si>
    <t>Easily substitutable</t>
  </si>
  <si>
    <t>Easy</t>
  </si>
  <si>
    <t>Low</t>
  </si>
  <si>
    <t>Contract change</t>
  </si>
  <si>
    <t>Non-outsourcing</t>
  </si>
  <si>
    <t>Data Analytics</t>
  </si>
  <si>
    <t>Private</t>
  </si>
  <si>
    <t>Firms' ability to meet the Threshold Conditions</t>
  </si>
  <si>
    <t>BF: Benchmark Activities: Management of recognised Benchmark Activities</t>
  </si>
  <si>
    <t>No</t>
  </si>
  <si>
    <t>Albania</t>
  </si>
  <si>
    <t>Non-satisfactory</t>
  </si>
  <si>
    <t>Highly complex substitutability</t>
  </si>
  <si>
    <t>Difficult</t>
  </si>
  <si>
    <t>Medium</t>
  </si>
  <si>
    <t>Contract renewal</t>
  </si>
  <si>
    <t>App Modernisation</t>
  </si>
  <si>
    <t>Hybrid</t>
  </si>
  <si>
    <t xml:space="preserve">Firms'/FMIs' compliance with PRA’s Fundamental Rules or FCA’s Principles for Business or The Bank of England's Fundamental Rules for FMIs </t>
  </si>
  <si>
    <t>BF: Benchmark Activities: Administering a Benchmark</t>
  </si>
  <si>
    <t>Algeria</t>
  </si>
  <si>
    <t>Ongoing</t>
  </si>
  <si>
    <t>Not substitutable</t>
  </si>
  <si>
    <t>Impossible</t>
  </si>
  <si>
    <t>High</t>
  </si>
  <si>
    <t>Application integration &amp; management</t>
  </si>
  <si>
    <t>Non-cloud</t>
  </si>
  <si>
    <t xml:space="preserve">Firms'FMIs' requirements under 'relevant legislation', the PRA Rulebook, or the FCA Handbook or The Bank of England FMI Rulebook </t>
  </si>
  <si>
    <t>BF: Capital Markets &amp; Investment: Asset management such as activities related to Recognised Investment Exchanges</t>
  </si>
  <si>
    <t>American Samoa</t>
  </si>
  <si>
    <t>Not done</t>
  </si>
  <si>
    <t>Artificial intelligence &amp; machine learning</t>
  </si>
  <si>
    <t>Firms' safety and soundness</t>
  </si>
  <si>
    <t>BF: Capital Markets &amp; Investment: Derivatives such as debenture trading</t>
  </si>
  <si>
    <t>Andorra</t>
  </si>
  <si>
    <t>Backup and Disaster Recovery</t>
  </si>
  <si>
    <t>OCIR and if applicable, resolvability</t>
  </si>
  <si>
    <t>BF: Capital Markets &amp; Investment: Trading portfolio such as credit broking and trading activities</t>
  </si>
  <si>
    <t>Angola</t>
  </si>
  <si>
    <t>Compliance</t>
  </si>
  <si>
    <t>Policyholder Protection</t>
  </si>
  <si>
    <t>BF: Clearing, Custody &amp; Settlement: Custody services</t>
  </si>
  <si>
    <t>Anguilla</t>
  </si>
  <si>
    <t>Compute</t>
  </si>
  <si>
    <t>Potential to cause intolerable levels of harm to the firm’s clients</t>
  </si>
  <si>
    <t>BF: Clearing, Custody &amp; Settlement: Settlement services</t>
  </si>
  <si>
    <t>Antarctica</t>
  </si>
  <si>
    <t>Containers</t>
  </si>
  <si>
    <t>Service involves an entire 'regulated activity'</t>
  </si>
  <si>
    <t>BF: Clearing, Custody &amp; Settlement: Third-party operational services</t>
  </si>
  <si>
    <t>Antigua and Barbuda</t>
  </si>
  <si>
    <t>Cost controls</t>
  </si>
  <si>
    <t>Service involves an 'internal control' or 'key function'</t>
  </si>
  <si>
    <t>BF: Clearing, Custody &amp; Settlements: Asset servicing such as trading securities</t>
  </si>
  <si>
    <t>Argentina</t>
  </si>
  <si>
    <t>Database</t>
  </si>
  <si>
    <t xml:space="preserve">Threat to integrity of the UK financial system </t>
  </si>
  <si>
    <t>BF: Clearing, Custody &amp; Settlements: Cash such as commodity option and future</t>
  </si>
  <si>
    <t>Armenia</t>
  </si>
  <si>
    <t>Developer Tools</t>
  </si>
  <si>
    <t>All of the above</t>
  </si>
  <si>
    <t>BF: Clearing, Custody &amp; Settlements: Collateral mgmt. such as buy, sell or store crypto assets</t>
  </si>
  <si>
    <t>Aruba</t>
  </si>
  <si>
    <t>Enterprise</t>
  </si>
  <si>
    <t>BF: Clearing, Custody &amp; Settlements: Corporate trust services</t>
  </si>
  <si>
    <t>Australia</t>
  </si>
  <si>
    <t>Hardware and physical</t>
  </si>
  <si>
    <t>BF: Clearing, Custody &amp; Settlements: Debt</t>
  </si>
  <si>
    <t>Austria</t>
  </si>
  <si>
    <t>IaaS (Infrastructure)</t>
  </si>
  <si>
    <t>BF: Clearing, Custody &amp; Settlements: Delegated, sub-custody</t>
  </si>
  <si>
    <t>Azerbaijan</t>
  </si>
  <si>
    <t>ICT Consulting</t>
  </si>
  <si>
    <t>BF: Clearing, Custody &amp; Settlements: Derivatives (ETD, OTC Clear, Bilat)</t>
  </si>
  <si>
    <t>Bahamas (the)</t>
  </si>
  <si>
    <t>ICT project management</t>
  </si>
  <si>
    <t>BF: Clearing, Custody &amp; Settlements: Equities</t>
  </si>
  <si>
    <t>Bahrain</t>
  </si>
  <si>
    <t>ICT Risk management</t>
  </si>
  <si>
    <t>BF: Clearing, Custody &amp; Settlements: FMI access for financial 3rd parties</t>
  </si>
  <si>
    <t>Bangladesh</t>
  </si>
  <si>
    <t>ICT, facilities and hosting services (excluding Cloud services)</t>
  </si>
  <si>
    <t>BF: Clearing, Custody &amp; Settlements: FX</t>
  </si>
  <si>
    <t>Barbados</t>
  </si>
  <si>
    <t>Integration Services</t>
  </si>
  <si>
    <t>BF: Clearing, Custody &amp; Settlements: Money markets</t>
  </si>
  <si>
    <t>Belarus</t>
  </si>
  <si>
    <t>Internet of Things</t>
  </si>
  <si>
    <t>BF: Clearing, Custody &amp; Settlements: Omnibus Acts</t>
  </si>
  <si>
    <t>Belgium</t>
  </si>
  <si>
    <t xml:space="preserve">Management and governance </t>
  </si>
  <si>
    <t>BF: Clearing, Custody &amp; Settlements: Primary</t>
  </si>
  <si>
    <t>Belize</t>
  </si>
  <si>
    <t>Migration</t>
  </si>
  <si>
    <t>BF: Clearing, Custody &amp; Settlements: Safekeeping</t>
  </si>
  <si>
    <t>Benin</t>
  </si>
  <si>
    <t>Networking &amp; Operations</t>
  </si>
  <si>
    <t>BF: Clearing, Custody &amp; Settlements: Treasury, cash mgmt services</t>
  </si>
  <si>
    <t>Bermuda</t>
  </si>
  <si>
    <t>Non-Cloud Data storage</t>
  </si>
  <si>
    <t xml:space="preserve">BF: Credit Rating Agencies </t>
  </si>
  <si>
    <t>Åland Islands</t>
  </si>
  <si>
    <t>Optimisation</t>
  </si>
  <si>
    <t>BF: Deposit Taking &amp; Savings: Certificates of deposit</t>
  </si>
  <si>
    <t>Bhutan</t>
  </si>
  <si>
    <t>PaaS (Platform)</t>
  </si>
  <si>
    <t>BF: Deposit Taking &amp; Savings: Corporate deposits</t>
  </si>
  <si>
    <t>Bolivia (Plurinational State of)</t>
  </si>
  <si>
    <t>Processing</t>
  </si>
  <si>
    <t>BF: Deposit Taking &amp; Savings: Retail current accounts</t>
  </si>
  <si>
    <t>Bonaire, Sint Eustatius and Saba</t>
  </si>
  <si>
    <t>Provision of data</t>
  </si>
  <si>
    <t>BF: Deposit Taking &amp; Savings: Retail savings accounts, time accounts</t>
  </si>
  <si>
    <t>Bosnia and Herzegovina</t>
  </si>
  <si>
    <t>QaaS (Quantum)</t>
  </si>
  <si>
    <t>BF: Deposit Taking &amp; Savings: SME current accounts</t>
  </si>
  <si>
    <t>Botswana</t>
  </si>
  <si>
    <t>SaaS (Software)</t>
  </si>
  <si>
    <t>BF: Deposit Taking &amp; Savings: SME savings accounts</t>
  </si>
  <si>
    <t>Bouvet Island</t>
  </si>
  <si>
    <t>Security &amp; Identity</t>
  </si>
  <si>
    <t>BF: FX swaps</t>
  </si>
  <si>
    <t>Brazil</t>
  </si>
  <si>
    <t>Serverless</t>
  </si>
  <si>
    <t>BF: Insurance: Administrative services</t>
  </si>
  <si>
    <t>British Indian Ocean Territory (the)</t>
  </si>
  <si>
    <t>Software (open source etc)</t>
  </si>
  <si>
    <t>BF: Insurance: Claims processing</t>
  </si>
  <si>
    <t>Brunei Darussalam</t>
  </si>
  <si>
    <t>Software licencing</t>
  </si>
  <si>
    <t>BF: Insurance: Premium collection</t>
  </si>
  <si>
    <t>Bulgaria</t>
  </si>
  <si>
    <t>Storage</t>
  </si>
  <si>
    <t>BF: Insurance: Pricing</t>
  </si>
  <si>
    <t>Burkina Faso</t>
  </si>
  <si>
    <t>Telecom carrier</t>
  </si>
  <si>
    <t>BF: Investment funds services</t>
  </si>
  <si>
    <t>Burundi</t>
  </si>
  <si>
    <t>Other</t>
  </si>
  <si>
    <t>BF: Lending &amp; Loan Servicing: Corporate lending</t>
  </si>
  <si>
    <t>Cabo Verde</t>
  </si>
  <si>
    <t>BF: Lending &amp; Loan Servicing: Credit card merchant services</t>
  </si>
  <si>
    <t>Cambodia</t>
  </si>
  <si>
    <t>BF: Lending &amp; Loan Servicing: Infrastructure lending</t>
  </si>
  <si>
    <t>Cameroon</t>
  </si>
  <si>
    <t>BF: Lending &amp; Loan Servicing: Leasing</t>
  </si>
  <si>
    <t>Canada</t>
  </si>
  <si>
    <t>BF: Lending &amp; Loan Servicing: Project finance</t>
  </si>
  <si>
    <t>Cayman Islands (the)</t>
  </si>
  <si>
    <t>BF: Lending &amp; Loan Servicing: Retail credit cards</t>
  </si>
  <si>
    <t>Central African Republic</t>
  </si>
  <si>
    <t>BF: Lending &amp; Loan Servicing: Retail mortgages, other secured (Auto)</t>
  </si>
  <si>
    <t>Chad</t>
  </si>
  <si>
    <t>BF: Lending &amp; Loan Servicing: Retail unsecured personal lending</t>
  </si>
  <si>
    <t>Chile</t>
  </si>
  <si>
    <t>BF: Lending &amp; Loan Servicing: SME lending (secured)</t>
  </si>
  <si>
    <t>China</t>
  </si>
  <si>
    <t>BF: Lending &amp; Loan Servicing: Trade finance</t>
  </si>
  <si>
    <t>Christmas Island</t>
  </si>
  <si>
    <t>BF: Payments: Lockbox services</t>
  </si>
  <si>
    <t>Cocos (Keeling) Islands (the)</t>
  </si>
  <si>
    <t>BF: Payments: Merchant card services</t>
  </si>
  <si>
    <t>Colombia</t>
  </si>
  <si>
    <t>BF: Payments: Single currency, FX</t>
  </si>
  <si>
    <t>Comoros (the)</t>
  </si>
  <si>
    <t>BF: Payments: Third-party operational services</t>
  </si>
  <si>
    <t>Congo (the Democratic Republic of the)</t>
  </si>
  <si>
    <t>BF: Payments: Wire transfers</t>
  </si>
  <si>
    <t>Congo (the)</t>
  </si>
  <si>
    <t>BF: Payments: Cash services</t>
  </si>
  <si>
    <t>Cook Islands (the)</t>
  </si>
  <si>
    <t>BF: Payments: Payment services</t>
  </si>
  <si>
    <t>Costa Rica</t>
  </si>
  <si>
    <t>BF: Payments: Settlement Services</t>
  </si>
  <si>
    <t>Croatia</t>
  </si>
  <si>
    <t>BF: Repo</t>
  </si>
  <si>
    <t>Cuba</t>
  </si>
  <si>
    <t>BF: Wholesale Funding Markets: Securities financing</t>
  </si>
  <si>
    <t>Curaçao</t>
  </si>
  <si>
    <t>BF: Wholesale Funding Markets: Securities lending</t>
  </si>
  <si>
    <t>Cyprus</t>
  </si>
  <si>
    <t>BF: Wholesale Funding Markets: Wholesale lending, borrowing</t>
  </si>
  <si>
    <t>Czechia</t>
  </si>
  <si>
    <t>CF: Treasury/ALM services</t>
  </si>
  <si>
    <t>Côte d'Ivoire</t>
  </si>
  <si>
    <t>CF: Human resources</t>
  </si>
  <si>
    <t>Denmark</t>
  </si>
  <si>
    <t>CF: Information Technology</t>
  </si>
  <si>
    <t>Djibouti</t>
  </si>
  <si>
    <t>CF: Real estate provision or management</t>
  </si>
  <si>
    <t>Dominica</t>
  </si>
  <si>
    <t>CF: Legal services/compliance</t>
  </si>
  <si>
    <t>Dominican Republic (the)</t>
  </si>
  <si>
    <t>CF: Finance/Accounting</t>
  </si>
  <si>
    <t>Ecuador</t>
  </si>
  <si>
    <t>CF: Operations/Transaction processing</t>
  </si>
  <si>
    <t>Egypt</t>
  </si>
  <si>
    <t>CF: Risk Management</t>
  </si>
  <si>
    <t>El Salvador</t>
  </si>
  <si>
    <t>CF: Enterprise: Most functions or IBSs within the organisation</t>
  </si>
  <si>
    <t>Equatorial Guinea</t>
  </si>
  <si>
    <t>Eritrea</t>
  </si>
  <si>
    <t>Estonia</t>
  </si>
  <si>
    <t>Eswatini</t>
  </si>
  <si>
    <t>Ethiopia</t>
  </si>
  <si>
    <t>Falkland Islands (the) [Malvinas]</t>
  </si>
  <si>
    <t>Faroe Islands (the)</t>
  </si>
  <si>
    <t>Fiji</t>
  </si>
  <si>
    <t>Finland</t>
  </si>
  <si>
    <t>France</t>
  </si>
  <si>
    <t>French Guiana</t>
  </si>
  <si>
    <t>French Polynesia</t>
  </si>
  <si>
    <t>French Southern Territories (the)</t>
  </si>
  <si>
    <t>Gabon</t>
  </si>
  <si>
    <t>Gambia (the)</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</si>
  <si>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</si>
  <si>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</si>
  <si>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</si>
  <si>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</si>
  <si>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</si>
  <si>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</si>
  <si>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</si>
  <si>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</si>
  <si>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</si>
  <si>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</si>
  <si>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</si>
  <si>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</si>
  <si>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</si>
  <si>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</si>
  <si>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</si>
  <si>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</si>
  <si>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Holy See (the)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</si>
  <si>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</si>
  <si>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</si>
  <si>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</si>
  <si>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</si>
  <si>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</si>
  <si>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</si>
  <si>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</si>
  <si>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</si>
  <si>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</si>
  <si>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</si>
  <si>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</si>
  <si>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</si>
  <si>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</si>
  <si>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</si>
  <si>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</si>
  <si>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</si>
  <si>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</si>
  <si>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</si>
  <si>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</si>
  <si>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(the Democratic People's Republic of)</t>
  </si>
  <si>
    <t>Korea (the Republic of)</t>
  </si>
  <si>
    <t>Kuwait</t>
  </si>
  <si>
    <t>Kyrgyzstan</t>
  </si>
  <si>
    <t>Lao People's Democratic Republic (the)</t>
  </si>
  <si>
    <t>Latvia</t>
  </si>
  <si>
    <t>Lebanon</t>
  </si>
  <si>
    <t>Lesotho</t>
  </si>
  <si>
    <t>Liberia</t>
  </si>
  <si>
    <t>Libya</t>
  </si>
  <si>
    <t>Liechtenstein</t>
  </si>
  <si>
    <t>Lithuania</t>
  </si>
  <si>
    <t>Luxembourg</t>
  </si>
  <si>
    <t>Macao</t>
  </si>
  <si>
    <t>Madagascar</t>
  </si>
  <si>
    <t>Malawi</t>
  </si>
  <si>
    <t>Malaysia</t>
  </si>
  <si>
    <t>Maldives</t>
  </si>
  <si>
    <t>Mali</t>
  </si>
  <si>
    <t>Malta</t>
  </si>
  <si>
    <t>Marshall Islands (the)</t>
  </si>
  <si>
    <t>Martinique</t>
  </si>
  <si>
    <t>Mauritania</t>
  </si>
  <si>
    <t>Mauritius</t>
  </si>
  <si>
    <t>Mayotte</t>
  </si>
  <si>
    <t>Mexico</t>
  </si>
  <si>
    <t>Micronesia (Federated States of)</t>
  </si>
  <si>
    <t>Moldova (the Republic of)</t>
  </si>
  <si>
    <t>Monaco</t>
  </si>
  <si>
    <t>Mongolia</t>
  </si>
  <si>
    <t>Montenegro</t>
  </si>
  <si>
    <t>Montserrat</t>
  </si>
  <si>
    <t>Morocco</t>
  </si>
  <si>
    <t>Mozambique</t>
  </si>
  <si>
    <t>Myanmar</t>
  </si>
  <si>
    <t>Namibia</t>
  </si>
  <si>
    <t>Nauru</t>
  </si>
  <si>
    <t>Nepal</t>
  </si>
  <si>
    <t>Netherlands (Kingdom of the)</t>
  </si>
  <si>
    <t>New Caledonia</t>
  </si>
  <si>
    <t>New Zealand</t>
  </si>
  <si>
    <t>Nicaragua</t>
  </si>
  <si>
    <t>Niger (the)</t>
  </si>
  <si>
    <t>Nigeria</t>
  </si>
  <si>
    <t>Niue</t>
  </si>
  <si>
    <t>Norfolk Island</t>
  </si>
  <si>
    <t>North Macedonia</t>
  </si>
  <si>
    <t>Northern Mariana Islands (the)</t>
  </si>
  <si>
    <t>Norway</t>
  </si>
  <si>
    <t>Oman</t>
  </si>
  <si>
    <t>Pakistan</t>
  </si>
  <si>
    <t>Palau</t>
  </si>
  <si>
    <t>Palestine, State of</t>
  </si>
  <si>
    <t>Panama</t>
  </si>
  <si>
    <t>Papua New Guinea</t>
  </si>
  <si>
    <t>Paraguay</t>
  </si>
  <si>
    <t>Peru</t>
  </si>
  <si>
    <t>Philippines (the)</t>
  </si>
  <si>
    <t>Pitcairn</t>
  </si>
  <si>
    <t>Poland</t>
  </si>
  <si>
    <t>Portugal</t>
  </si>
  <si>
    <t>Puerto Rico</t>
  </si>
  <si>
    <t>Qatar</t>
  </si>
  <si>
    <t>Romania</t>
  </si>
  <si>
    <t>Russia Federation (the)</t>
  </si>
  <si>
    <t>Rwanda</t>
  </si>
  <si>
    <t>Réunion</t>
  </si>
  <si>
    <t>Saint Barthélemy</t>
  </si>
  <si>
    <t>Saint Helena, Ascension and Tristan da Cunha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</si>
  <si>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</si>
  <si>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</si>
  <si>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</si>
  <si>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</si>
  <si>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</si>
  <si>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</si>
  <si>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</si>
  <si>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</si>
  <si>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</si>
  <si>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</si>
  <si>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</si>
  <si>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</si>
  <si>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</si>
  <si>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</si>
  <si>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</si>
  <si>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</si>
  <si>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</si>
  <si>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</si>
  <si>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</si>
  <si>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</si>
  <si>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</si>
  <si>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</si>
  <si>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</si>
  <si>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</si>
  <si>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 (the)</t>
  </si>
  <si>
    <t>Suriname</t>
  </si>
  <si>
    <t>Svalbard and Jan Mayen</t>
  </si>
  <si>
    <t>Sweden</t>
  </si>
  <si>
    <t>Switzerland</t>
  </si>
  <si>
    <t>Syrian Arab Republic (the)</t>
  </si>
  <si>
    <t>Taiwan (Province of China)</t>
  </si>
  <si>
    <t>Tajikistan</t>
  </si>
  <si>
    <t>Tanzania, the United Republic of</t>
  </si>
  <si>
    <t>Thailand</t>
  </si>
  <si>
    <t>Timor-Leste</t>
  </si>
  <si>
    <t>Togo</t>
  </si>
  <si>
    <t>Tokelau</t>
  </si>
  <si>
    <t>Tonga</t>
  </si>
  <si>
    <t>Trinidad and Tobago</t>
  </si>
  <si>
    <t>Tunisia</t>
  </si>
  <si>
    <t>Turkmenistan</t>
  </si>
  <si>
    <t>Turks and Caicos Islands (the)</t>
  </si>
  <si>
    <t>Tuvalu</t>
  </si>
  <si>
    <t>Turkiye</t>
  </si>
  <si>
    <t>Uganda</t>
  </si>
  <si>
    <t>Ukraine</t>
  </si>
  <si>
    <t>United Arab Emirates (the)</t>
  </si>
  <si>
    <t>United Kingdom of Great Britain and Northern Ireland (the)</t>
  </si>
  <si>
    <t>United States Minor Outlying Islands (the)</t>
  </si>
  <si>
    <t>United States of America (the)</t>
  </si>
  <si>
    <t>Uruguay</t>
  </si>
  <si>
    <t>Uzbekistan</t>
  </si>
  <si>
    <t>Vanuatu</t>
  </si>
  <si>
    <t>Venezuela (Bolivarian Republic of)</t>
  </si>
  <si>
    <t>Viet Nam</t>
  </si>
  <si>
    <t>Virgin Islands (British)</t>
  </si>
  <si>
    <t>Virgin Islands (U.S.)</t>
  </si>
  <si>
    <t>Wallis and Futuna</t>
  </si>
  <si>
    <t>Western Sahara*</t>
  </si>
  <si>
    <t>Yemen</t>
  </si>
  <si>
    <t>Zambia</t>
  </si>
  <si>
    <t>Zimbabwe</t>
  </si>
  <si>
    <t>Notification Requirement</t>
  </si>
  <si>
    <t>Type</t>
  </si>
  <si>
    <t>Required - Submission Header</t>
  </si>
  <si>
    <t>Please enter date when notification submission was made in YYYY-MM-DD format</t>
  </si>
  <si>
    <t>ISO 8601 date format YYYY-MM-DD</t>
  </si>
  <si>
    <t>Integer from 1, each resubmission should increase the Submission ID by 1 so that the Submission ID for the second submission would be 2 and so on.</t>
  </si>
  <si>
    <t>Integer from 1</t>
  </si>
  <si>
    <t xml:space="preserve">Please specify submission type by choosing an option from the given dropdown </t>
  </si>
  <si>
    <t>String based enumerated list
Single selection from:
o New contract
o Contract change
o Contract renewal</t>
  </si>
  <si>
    <t>Please provide your firm name as recorded in the FCA Financial Services Register</t>
  </si>
  <si>
    <t>String</t>
  </si>
  <si>
    <t>Please provide your Firm Reference Number (FRN) as recorded in the FCA Financial Services Register</t>
  </si>
  <si>
    <t>Please provide the FRN of the group holding company if the firm is registered or authorised with the FCA to provide financial services. If your firm is already the holding company, please enter "N/A".</t>
  </si>
  <si>
    <t>Required conditional - Submission Header</t>
  </si>
  <si>
    <t>If you choose ‘Contract renewal’ for ‘Submission type’, please provide a short description of the changes made to the contract.
We expect a renewal notification only if there is a significant change in the contractual arrangement.</t>
  </si>
  <si>
    <t>Short text</t>
  </si>
  <si>
    <t>Required</t>
  </si>
  <si>
    <t>Identify the contractual arrangement between the financial entity or, in case of a group, the group subsidiary and the direct third-party service provider. 
The contractual arrangement reference number is the internal reference number of the contractual arrangement assigned by the financial entity. 
The contractual arrangement reference number shall be unique and consistent over time at entity, sub-consolidated and consolidated level, where applicable.
The contractual arrangement reference number shall be used consistently across the template when referring to the same contractual arrangement.
When you have multiple answers for the subsequent fields relating to the same contractual arrangement, please refer to the guidelines Section ‘Multiple Responses’.</t>
  </si>
  <si>
    <t>Please specify the legal name of the service provider stated in your contract and use it consistently throughout the submission.</t>
  </si>
  <si>
    <t>Legal Entity Identifier</t>
  </si>
  <si>
    <t>Please specify the Legal Entity Identifier (LEI) of the service provider. 
Where the Service Provider has no LEI, please enter “N/A”.</t>
  </si>
  <si>
    <t>LEI - 20 alphanumeric characters eg. 506700GE1G29325QX363</t>
  </si>
  <si>
    <t>Please specify whether the contractual arrangement is Material Third Party (MTP) outsourcing or non-outsourcing by choosing from the given dropdown.</t>
  </si>
  <si>
    <t>String based enumerated list
Single selection from:
o Outsourcing
o Non-outsourcing</t>
  </si>
  <si>
    <t xml:space="preserve">Type of Service Provided </t>
  </si>
  <si>
    <t>Please specify the type of service provided by choosing from the given dropdown.
If more than one option applies, please refer to the guidelines Section ‘Multiple Responses’.</t>
  </si>
  <si>
    <t>String based enumerated field
See Taxonomy tab for list</t>
  </si>
  <si>
    <t>Please specify the cloud model by choosing from the given dropdown.
If more than one option applies, please refer to the guidelines Section ‘Multiple Responses’.</t>
  </si>
  <si>
    <t>String based enumerated field
Single selection from
o Public
o Private
o Hybrid
o Non-cloud</t>
  </si>
  <si>
    <t>Please provide a short description of the product/service provided</t>
  </si>
  <si>
    <t xml:space="preserve">Supply Chain Ranking </t>
  </si>
  <si>
    <r>
      <t xml:space="preserve">Where the service is provided through an intragroup arrangement, that intragroup arrangement should be denoted as supply chain ranking 0. 
Where the Service Provider has a direct relationship with the firm, and is considered to be the first external Service Provider, please denote its ranking as 1. 
Where the Service Provider supports the delivery of a service through another Service Provider, i.e. a 4th party, please denote its ranking as 2.  Similarly a 5th party </t>
    </r>
    <r>
      <rPr>
        <sz val="14"/>
        <color rgb="FF000000"/>
        <rFont val="Arial"/>
        <family val="2"/>
      </rPr>
      <t>would be denoted as a ranking of 3, and so on.
We expect you to identify the most critical elements of a supply chain and not every element</t>
    </r>
  </si>
  <si>
    <t xml:space="preserve">Integer
Non-negative whole number
</t>
  </si>
  <si>
    <t>Please enter the start date of the contractual arrangement as stipulated in the contract. Please enter in the format of YYYY-MM-DD.</t>
  </si>
  <si>
    <t xml:space="preserve">Please enter the date the service started in the format of YYYY-MM-DD.
Where this is a new contract, please enter the date that the service is expected to start, in the format of YYYY-MM-DD. A start date may for example include when actual customer data is used in a test environment. </t>
  </si>
  <si>
    <t>Optional</t>
  </si>
  <si>
    <t>Please enter the renewal or end date as stipulated in the contract, in the format of YYYY-MM-DD. 
If the contract is continuous and has no end date (i.e. evergreen), please enter “9999-12-31”.</t>
  </si>
  <si>
    <t>YYYY-MM-DD</t>
  </si>
  <si>
    <t>Please enter the shortest notice period for terminating the contractual arrangement by the direct third-party service provider in a business-as-usual case. 
The notice period should be expressed as number of (calendar) days from the date the request is received by the counterparty to terminate the third-party service. 
Please provide a numeric value only. If there is no notice period, or if it is with immediate effect, please enter "0".</t>
  </si>
  <si>
    <t>Integer</t>
  </si>
  <si>
    <t>Please enter the shortest notice period for terminating the contractual arrangement by the firm in a business-as-usual case. The notice period should be expressed as number of (calendar) days from the date the request is received by the counterparty to terminate the third-party service.
Please provide a numeric value only. If there is no notice period, or if it is with immediate effect, please enter "0".</t>
  </si>
  <si>
    <t>Please specify the jurisdiction whose laws apply to the contractual arrangement by choosing an option from the given dropdown.
If more than one option applies, please refer to the guidelines Section ‘Multiple Responses’.</t>
  </si>
  <si>
    <t>Please specify why the contract is assessed as material by choosing from the given dropdown.
If more than one option applies, please refer to the guidelines Section ‘Multiple Responses’. If all options apply, please select 'All of the above'.</t>
  </si>
  <si>
    <t xml:space="preserve">Please specify the date of the most recent materiality assessment in the format of YYYY-MM-DD. </t>
  </si>
  <si>
    <t>Function Category</t>
  </si>
  <si>
    <t>Please specify the function that the contractual arrangement supports by choosing an option from the dropdown.
You may only select ‘CF: Enterprise: Most functions or IBSs within the organisation’ from the dropdown if ‘Type of Service Provided’ is ‘Security &amp; Identity’ or ‘Networking &amp; Operations’.
Note:
CF: Central Function, for example HR or payroll 
BF: Business Function, for example deposit taking.</t>
  </si>
  <si>
    <t>Please specify whether the contractual arrangement supports an Important Business Service (IBS) by choosing an option from the given dropdown.</t>
  </si>
  <si>
    <t>String based enumerated field
Single selection from
o Yes
o No</t>
  </si>
  <si>
    <t>If yes, which important business service does the contractual arrangement support</t>
  </si>
  <si>
    <t>Required conditional</t>
  </si>
  <si>
    <t>If you choose ‘Yes’ for ‘Does the contractual arrangement support an Important Business Service?’, please state the IBS in a short sentence.</t>
  </si>
  <si>
    <t xml:space="preserve">Short text
</t>
  </si>
  <si>
    <t>If you choose ‘Yes’ for ‘Does the contractual arrangement support an Important Business Service?’, please specify whether the service provider supports a core element of the IBS by choosing an option from the given dropdown.
Core support is where a disruption of the MTP leads to a significant disruption in the delivery of the IBS. In contrast, non-core means the IBS would not be significantly impacted, interrupted or damaged; hence, the disruption can be resolved quickly and with minimal impact on the IBS.
For example, disruption of the MTP supporting core payment flows could be regarded a core, whilst  disruption of a MTP impacting ancillary payment services, such as reporting or statement productions, may not be regarded as core.</t>
  </si>
  <si>
    <t>String based enumerated field
Single selection from
o Core
o Non-core</t>
  </si>
  <si>
    <t>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 PRA-regulated firm.
If you have not set the impact tolerance, please enter "Not done"</t>
  </si>
  <si>
    <t>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an FCA-regulated firm.
If you have not set the impact tolerance, please enter "Not done"</t>
  </si>
  <si>
    <r>
      <t xml:space="preserve">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an FCA-regulated firm.
</t>
    </r>
    <r>
      <rPr>
        <b/>
        <sz val="14"/>
        <color theme="1"/>
        <rFont val="Calibri "/>
      </rPr>
      <t xml:space="preserve">
</t>
    </r>
    <r>
      <rPr>
        <sz val="14"/>
        <color theme="1"/>
        <rFont val="Calibri "/>
      </rPr>
      <t>If you have not set the impact tolerance, please enter "Not done"</t>
    </r>
  </si>
  <si>
    <r>
      <t xml:space="preserve">If you choose ‘Yes’ for ‘Does the contractual arrangement support an Important Business Service?’, please enter the impact tolerance in a numeric value in hours (including weekends). If your impact tolerance is less than 1 hour, please use decimals.
You should enter “N/A” if you choose 'No' for ‘Does the contractual arrangement support an Important Business Service?’, and/or if you are not an FMI.
</t>
    </r>
    <r>
      <rPr>
        <b/>
        <sz val="14"/>
        <color theme="1"/>
        <rFont val="Calibri "/>
      </rPr>
      <t xml:space="preserve">
</t>
    </r>
    <r>
      <rPr>
        <sz val="14"/>
        <color theme="1"/>
        <rFont val="Calibri "/>
      </rPr>
      <t>If you have not set the impact tolerance, please enter "Not done"</t>
    </r>
  </si>
  <si>
    <t>Please select the country where data is stored at rest from the dropdown menu.
If multiple countries apply, limit your selection to those with the greatest impact on the firm’s operations under this contract—typically the 5 to 10 most significant countries.
If more than one option applies, please refer to the guidelines Section ‘Multiple Responses’.</t>
  </si>
  <si>
    <t>Please select the country where the service is delivered from, from the dropdown menu.
If multiple countries apply, limit your selection to those with the greatest impact on the firm’s operations under this contract—typically the 5 to 10 most significant countries.
If more than one option applies, please refer to the guidelines Section ‘Multiple Responses’.</t>
  </si>
  <si>
    <t>Please specify the annual cost or budget in GBP for the use of the services under the contractual arrangement. This is different from the total cost or budget.
For example, if the total budget for the contract is £1 billion over 5 years, this should be apportioned over the 5 years by dividing by 5, equalling 200 million. Please enter "200000000" in this case. 
If your contractual arrangement spans across multiple rows, please enter the Annual Contract Value again on each row.</t>
  </si>
  <si>
    <t xml:space="preserve">Number
</t>
  </si>
  <si>
    <t>Please provide the date of the most recent risk assessment in the format of YYYY-MM-DD.
If you choose 'Ongoing' for 'Outcome of the most recent risk assessment', please enter the date that the assessment started. If you choose 'Not done', please enter "9999-01-01".</t>
  </si>
  <si>
    <t>Please specify the outcome of the most recent risk assessment by choosing an option from the given dropdown. 
The outcome of the risk assessments should align with the risk presented to your own governance forums.</t>
  </si>
  <si>
    <t xml:space="preserve">String based enumerated field
Single selection from 
o Satisfactory
o Non-satisfactory
o Ongoing
o Not done </t>
  </si>
  <si>
    <t>Please highlight any key areas where the risk assessment of the contractual arrangement is ‘Non-satisfactory’ or any other relevant remarks</t>
  </si>
  <si>
    <t xml:space="preserve">Please specify the date of the most recent audit in the format of YYYY-MM-DD.
Audits include any appropriate method (for example, internal, external, pooled audits, etc) that enables firms to meet their legal, regulatory, operational resilience, and risk management obligations, amongst others.    
If you choose 'Ongoing' for 'Outcome of the most recent audit', please enter the date that the audit started. If you choose 'Not Done', please enter "9999-01-01". </t>
  </si>
  <si>
    <t xml:space="preserve">ISO 8601 date format YYYY-MM-DD
</t>
  </si>
  <si>
    <t>Please specify the outcome of the most recent audit by choosing an option from the given dropdown. 
If the contractual arrangement has not been audited, please select 'Not done'</t>
  </si>
  <si>
    <t>Please provide the date of the most recent financial due diligence.
If you choose 'Ongoing' for 'Outcome of financial due diligence', please enter the date that the assessment started. If you choose 'Not done', please enter "9999-01-01".</t>
  </si>
  <si>
    <t>Please provide the outcome of the financial due diligence by choosing an option from the given dropdown.</t>
  </si>
  <si>
    <t>String based enumerated field
Single selection from:
o Satisfactory
o Non-satisfactory
o Ongoing
o Not done</t>
  </si>
  <si>
    <t>Please provide the date of the most recent cyber risk (including information security) due diligence.
If you choose 'Ongoing' for 'Outcome of cyber risk due diligence', please enter the date that the assessment started. If you choose 'Not done', please enter "9999-01-01".</t>
  </si>
  <si>
    <t>Outcome of cyber risk due diligence</t>
  </si>
  <si>
    <t>Please provide the outcome of the cyber risk (including information security) due diligence by choosing an option from the given dropdown.</t>
  </si>
  <si>
    <t xml:space="preserve">String based enumerated field
Single selection from:
o Satisfactory
o Non-satisfactory
o Ongoing
o Not done
</t>
  </si>
  <si>
    <t>Please specify whether the contractual arrangement complies with the relevant Regulatory rules and expectations as of the reporting date.
The expectations include but are not limited to: the FCA Principles of Business; FCA PS21/3 Building Operational Resilience; PRA Fundamental Rules; the Outsourcing Parts and Operational Resilience Parts of the PRA Rulebook; and the expectations set out in the PRA SS2/21 Outsourcing and third party risk management.</t>
  </si>
  <si>
    <t>String based enumerated field
Single selection from
o Yes
o No
o Ongoing</t>
  </si>
  <si>
    <t>Please summarise how the assurance is obtained and, if any gaps are identified, please specify when and how these will be resolved.</t>
  </si>
  <si>
    <t>If you choose ‘No’ for ‘Does the contractual arrangement comply with the relevant rules and requirements’, please provide a short description of how any compliance gaps will be resolved, or any necessary remarks.</t>
  </si>
  <si>
    <t>Please specify whether an SMF or an accountable person - either a board member and/or senior executive of an FMI - has reviewed and signed off on the contractual arrangement by choosing an option from the given dropdown.</t>
  </si>
  <si>
    <t>If you choose ‘No’ for ‘Has this contractual arrangement been reviewed and signed off by an SMF holder or an accountable person of an FMI?’, please specify which governance committee or body has reviewed the contractual arrangement.</t>
  </si>
  <si>
    <t xml:space="preserve">Please specify the date that the contractual arrangement was approved in the format of YYYY-MM-DD. </t>
  </si>
  <si>
    <t>Please specify your firm's ability to substitute the service provider by choosing an option from the given dropdown.
The chosen value should be as per the firm’s own process and rating methods.
This should be assessed independently of the response to the assessment of the product or service's reintegration and the impact of discontinuing the contractual arrangement.</t>
  </si>
  <si>
    <t xml:space="preserve">String based enumerated field
Single selection from
o Easily substitutable
o Highly complex substitutability
o Not substitutable
</t>
  </si>
  <si>
    <t>Please specify the firm's ability to reintegrate the product or service provided back in-house, or within another entity in the Group, by choosing an option from the given dropdown. 
The chosen value should be as per the firm’s own process and rating methods.
This should be assessed independently of the response to the assessment of the service provider's substitutability and the impact of discontinuing the contractual arrangement.</t>
  </si>
  <si>
    <t>String based enumerated field
Single selection from
o Easy
o Difficult
o Impossible</t>
  </si>
  <si>
    <t>Please specify the impact on the firm if the contracted product or service is discontinued.
The chosen value should be as per the firm’s own process and rating methods.
This should be assessed independently of the response to the assessment of the service provider's substitutability and service reintegration.</t>
  </si>
  <si>
    <t>String based enumerated field
Single selection from
o Low
o Medium
o High</t>
  </si>
  <si>
    <t>Key</t>
  </si>
  <si>
    <t>Primary data on the submission</t>
  </si>
  <si>
    <t>Primary data on firms</t>
  </si>
  <si>
    <t>Primary data on service providers</t>
  </si>
  <si>
    <t>Data on type of services being outsourced</t>
  </si>
  <si>
    <t>Data on products used</t>
  </si>
  <si>
    <t>Supply chain info</t>
  </si>
  <si>
    <t>Data on assessments/ SS 2/21 compliance</t>
  </si>
  <si>
    <t>Last Row w/ Data</t>
  </si>
  <si>
    <t># of Rows</t>
  </si>
  <si>
    <t>Column Name</t>
  </si>
  <si>
    <t>Reference</t>
  </si>
  <si>
    <t>Optionality</t>
  </si>
  <si>
    <t># of Optionality failiures</t>
  </si>
  <si>
    <t>Enum</t>
  </si>
  <si>
    <t># of Enum failures</t>
  </si>
  <si>
    <t># of Type failures</t>
  </si>
  <si>
    <t>% of Completion</t>
  </si>
  <si>
    <t># of Blank Data Points</t>
  </si>
  <si>
    <t># of Completed Data Points</t>
  </si>
  <si>
    <t>Mandatory</t>
  </si>
  <si>
    <t>Taxonomies_Notifications!$C$3:$C$4</t>
  </si>
  <si>
    <t>Taxonomies_Notifications!$D$3:$D$39</t>
  </si>
  <si>
    <t>Taxonomies_Notifications!$E$3:$E$6</t>
  </si>
  <si>
    <t>String (255)</t>
  </si>
  <si>
    <t>Date (YYYY-MM-DD)</t>
  </si>
  <si>
    <t>Taxonomies_Notifications!$J$3:$J$251</t>
  </si>
  <si>
    <t>Taxonomies_Notifications!$F$3:$F$14</t>
  </si>
  <si>
    <t>Taxonomies_Notifications!$G$3:$G$71</t>
  </si>
  <si>
    <t>Taxonomies_Notifications!$H$3:$H$4</t>
  </si>
  <si>
    <t>Conditional</t>
  </si>
  <si>
    <t>Taxonomies_Notifications!$I$3:$I$4</t>
  </si>
  <si>
    <t>Taxonomies_Notifications!K3:K6</t>
  </si>
  <si>
    <t>Taxonomies_Notifications!L3:L6</t>
  </si>
  <si>
    <t>Taxonomies_Notifications!M3:M6</t>
  </si>
  <si>
    <t>Taxonomies_Notifications!N3:N6</t>
  </si>
  <si>
    <t>Taxonomies_Notifications!$O$3:$O$5</t>
  </si>
  <si>
    <t>Taxonomies_Notifications!$P$3:$P$4</t>
  </si>
  <si>
    <t>Taxonomies_Notifications!$Q$3:$Q$5</t>
  </si>
  <si>
    <t>Taxonomies_Notifications!$R$3:$R$5</t>
  </si>
  <si>
    <t>Taxonomies_Notifications!$S$3:$S$5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</si>
</sst>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3">
    <font>
      <sz val="11"/>
      <color theme="1"/>
      <name val="Calibri"/>
      <family val="2"/>
      <scheme val="minor"/>
    </font>
    <font>
      <sz val="11"/>
      <name val="Calibri"/>
      <family val="2"/>
      <scheme val="minor"/>
    </font>
    <font>
      <sz val="11"/>
      <color theme="1"/>
      <name val="Calibri"/>
      <family val="2"/>
      <scheme val="minor"/>
    </font>
    <font>
      <b/>
      <sz val="12"/>
      <name val="Calibri"/>
      <family val="2"/>
      <scheme val="minor"/>
    </font>
    <font>
      <sz val="12"/>
      <color theme="1"/>
      <name val="Calibri"/>
      <family val="2"/>
      <scheme val="minor"/>
    </font>
    <font>
      <sz val="12"/>
      <color rgb="FFFF0000"/>
      <name val="Calibri"/>
      <family val="2"/>
      <scheme val="minor"/>
    </font>
    <font>
      <sz val="12"/>
      <name val="Calibri"/>
      <family val="2"/>
      <scheme val="minor"/>
    </font>
    <font>
      <b/>
      <sz val="11"/>
      <color theme="1"/>
      <name val="Calibri"/>
      <family val="2"/>
      <scheme val="minor"/>
    </font>
    <font>
      <sz val="14"/>
      <color theme="1"/>
      <name val="Calibri"/>
      <family val="2"/>
      <scheme val="minor"/>
    </font>
    <font>
      <sz val="14"/>
      <color theme="1"/>
      <name val="Calibri "/>
    </font>
    <font>
      <strike/>
      <sz val="14"/>
      <color theme="1"/>
      <name val="Calibri "/>
    </font>
    <font>
      <sz val="14"/>
      <color theme="1"/>
      <name val="Arial"/>
      <family val="2"/>
    </font>
    <font>
      <sz val="14"/>
      <color theme="1"/>
      <name val="Calibri"/>
      <family val="2"/>
    </font>
    <font>
      <strike/>
      <sz val="14"/>
      <color theme="1"/>
      <name val="Calibri Light"/>
      <family val="2"/>
    </font>
    <font>
      <b/>
      <sz val="14"/>
      <color theme="1"/>
      <name val="Calibri "/>
    </font>
    <font>
      <sz val="12"/>
      <color rgb="FF000000"/>
      <name val="Calibri"/>
      <family val="2"/>
      <scheme val="minor"/>
    </font>
    <font>
      <sz val="14"/>
      <name val="Calibri "/>
    </font>
    <font>
      <b/>
      <sz val="14"/>
      <name val="Calibri"/>
      <family val="2"/>
      <scheme val="minor"/>
    </font>
    <font>
      <sz val="14"/>
      <color rgb="FFFF0000"/>
      <name val="Calibri"/>
      <family val="2"/>
      <scheme val="minor"/>
    </font>
    <font>
      <sz val="12"/>
      <color theme="1"/>
      <name val="Arial"/>
      <family val="2"/>
    </font>
    <font>
      <sz val="14"/>
      <color rgb="FF000000"/>
      <name val="Arial"/>
      <family val="2"/>
    </font>
    <font>
      <sz val="10"/>
      <color theme="1"/>
      <name val="Calibri"/>
      <family val="2"/>
      <scheme val="minor"/>
    </font>
    <font>
      <b/>
      <sz val="12"/>
      <color theme="0"/>
      <name val="Calibri"/>
      <family val="2"/>
      <scheme val="minor"/>
    </font>
  </fonts>
  <fills count="14">
    <fill>
      <patternFill patternType="none"/>
    </fill>
    <fill>
      <patternFill patternType="gray125"/>
    </fill>
    <fill>
      <patternFill patternType="solid">
        <fgColor theme="4" tint="0.79998168889431442"/>
        <bgColor indexed="65"/>
      </patternFill>
    </fill>
    <fill>
      <patternFill patternType="solid">
        <fgColor theme="0"/>
        <bgColor indexed="64"/>
      </patternFill>
    </fill>
    <fill>
      <patternFill patternType="solid">
        <fgColor theme="4" tint="0.79998168889431442"/>
        <bgColor theme="4" tint="0.79998168889431442"/>
      </patternFill>
    </fill>
    <fill>
      <patternFill patternType="solid">
        <fgColor theme="8" tint="0.39997558519241921"/>
        <bgColor indexed="64"/>
      </patternFill>
    </fill>
    <fill>
      <patternFill patternType="solid">
        <fgColor theme="8" tint="0.39997558519241921"/>
        <bgColor theme="4"/>
      </patternFill>
    </fill>
    <fill>
      <patternFill patternType="solid">
        <fgColor theme="8" tint="0.39997558519241921"/>
        <bgColor theme="4" tint="0.79998168889431442"/>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theme="4" tint="0.79998168889431442"/>
      </patternFill>
    </fill>
    <fill>
      <patternFill patternType="solid">
        <fgColor theme="0"/>
        <bgColor theme="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theme="4" tint="0.39997558519241921"/>
      </bottom>
      <diagonal/>
    </border>
    <border>
      <left/>
      <right style="thin">
        <color indexed="64"/>
      </right>
      <top style="thin">
        <color rgb="FF000000"/>
      </top>
      <bottom style="thin">
        <color indexed="64"/>
      </bottom>
      <diagonal/>
    </border>
    <border>
      <left/>
      <right style="thin">
        <color indexed="64"/>
      </right>
      <top style="thin">
        <color indexed="64"/>
      </top>
      <bottom style="thin">
        <color theme="4" tint="0.3999755851924192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indexed="64"/>
      </right>
      <top style="thin">
        <color rgb="FF000000"/>
      </top>
      <bottom/>
      <diagonal/>
    </border>
  </borders>
  <cellStyleXfs count="3">
    <xf numFmtId="0" fontId="0" fillId="0" borderId="0"/>
    <xf numFmtId="0" fontId="2" fillId="2" borderId="0" applyNumberFormat="0" applyBorder="0" applyAlignment="0" applyProtection="0"/>
    <xf numFmtId="9" fontId="2" fillId="0" borderId="0" applyFont="0" applyFill="0" applyBorder="0" applyAlignment="0" applyProtection="0"/>
  </cellStyleXfs>
  <cellXfs count="128">
    <xf numFmtId="0" fontId="0" fillId="0" borderId="0" xfId="0"/>
    <xf numFmtId="0" fontId="0" fillId="3" borderId="0" xfId="0" applyFill="1"/>
    <xf numFmtId="0" fontId="9" fillId="0" borderId="1" xfId="0" applyFont="1" applyBorder="1" applyAlignment="1">
      <alignment horizontal="left" vertical="center" wrapText="1"/>
    </xf>
    <xf numFmtId="0" fontId="9" fillId="3" borderId="0" xfId="0" applyFont="1" applyFill="1" applyAlignment="1">
      <alignment vertical="center"/>
    </xf>
    <xf numFmtId="0" fontId="9" fillId="3" borderId="0" xfId="0" applyFont="1" applyFill="1" applyAlignment="1">
      <alignment horizontal="left" vertical="top" wrapText="1"/>
    </xf>
    <xf numFmtId="0" fontId="9" fillId="3" borderId="0" xfId="0" applyFont="1" applyFill="1" applyAlignment="1">
      <alignment vertical="top" wrapText="1"/>
    </xf>
    <xf numFmtId="0" fontId="9" fillId="3" borderId="0" xfId="0" applyFont="1" applyFill="1"/>
    <xf numFmtId="0" fontId="13" fillId="3" borderId="0" xfId="0" applyFont="1" applyFill="1" applyAlignment="1">
      <alignment vertical="center"/>
    </xf>
    <xf numFmtId="0" fontId="10" fillId="3" borderId="0" xfId="0" applyFont="1" applyFill="1" applyAlignment="1">
      <alignment vertical="center"/>
    </xf>
    <xf numFmtId="0" fontId="11" fillId="3" borderId="0" xfId="0" applyFont="1" applyFill="1"/>
    <xf numFmtId="0" fontId="8" fillId="4" borderId="1" xfId="0" applyFont="1" applyFill="1" applyBorder="1" applyAlignment="1">
      <alignment horizontal="left" vertical="center" wrapText="1"/>
    </xf>
    <xf numFmtId="0" fontId="8" fillId="0" borderId="1" xfId="0" applyFont="1" applyBorder="1" applyAlignment="1">
      <alignment horizontal="left" vertical="center" wrapText="1"/>
    </xf>
    <xf numFmtId="0" fontId="4" fillId="3" borderId="0" xfId="0" applyFont="1" applyFill="1" applyAlignment="1">
      <alignment wrapText="1"/>
    </xf>
    <xf numFmtId="0" fontId="5" fillId="3" borderId="0" xfId="0" applyFont="1" applyFill="1" applyAlignment="1">
      <alignment wrapText="1"/>
    </xf>
    <xf numFmtId="0" fontId="6" fillId="3" borderId="0" xfId="0" applyFont="1" applyFill="1" applyAlignment="1">
      <alignment wrapText="1"/>
    </xf>
    <xf numFmtId="0" fontId="6" fillId="3" borderId="1" xfId="0" applyFont="1" applyFill="1" applyBorder="1" applyAlignment="1">
      <alignment wrapText="1"/>
    </xf>
    <xf numFmtId="0" fontId="6" fillId="3" borderId="1" xfId="0" applyFont="1" applyFill="1" applyBorder="1" applyAlignment="1">
      <alignment vertical="center" wrapText="1"/>
    </xf>
    <xf numFmtId="0" fontId="5" fillId="3" borderId="1" xfId="0" applyFont="1" applyFill="1" applyBorder="1" applyAlignment="1">
      <alignment wrapText="1"/>
    </xf>
    <xf numFmtId="0" fontId="4" fillId="3" borderId="1" xfId="0" applyFont="1" applyFill="1" applyBorder="1" applyAlignment="1">
      <alignment wrapText="1"/>
    </xf>
    <xf numFmtId="0" fontId="6" fillId="3" borderId="7" xfId="0" applyFont="1" applyFill="1" applyBorder="1" applyAlignment="1">
      <alignment wrapText="1"/>
    </xf>
    <xf numFmtId="0" fontId="6" fillId="3" borderId="15" xfId="0" applyFont="1" applyFill="1" applyBorder="1" applyAlignment="1">
      <alignment vertical="center" wrapText="1"/>
    </xf>
    <xf numFmtId="0" fontId="6" fillId="3" borderId="15" xfId="0" applyFont="1" applyFill="1" applyBorder="1" applyAlignment="1">
      <alignment wrapText="1"/>
    </xf>
    <xf numFmtId="0" fontId="5" fillId="3" borderId="7" xfId="0" applyFont="1" applyFill="1" applyBorder="1" applyAlignment="1">
      <alignment wrapText="1"/>
    </xf>
    <xf numFmtId="0" fontId="5" fillId="3" borderId="15" xfId="0" applyFont="1" applyFill="1" applyBorder="1" applyAlignment="1">
      <alignment wrapText="1"/>
    </xf>
    <xf numFmtId="0" fontId="5" fillId="3" borderId="16" xfId="0" applyFont="1" applyFill="1" applyBorder="1" applyAlignment="1">
      <alignment wrapText="1"/>
    </xf>
    <xf numFmtId="0" fontId="4" fillId="3" borderId="17" xfId="0" applyFont="1" applyFill="1" applyBorder="1" applyAlignment="1">
      <alignment wrapText="1"/>
    </xf>
    <xf numFmtId="0" fontId="5" fillId="3" borderId="17" xfId="0" applyFont="1" applyFill="1" applyBorder="1" applyAlignment="1">
      <alignment wrapText="1"/>
    </xf>
    <xf numFmtId="0" fontId="5" fillId="3" borderId="18" xfId="0" applyFont="1" applyFill="1" applyBorder="1" applyAlignment="1">
      <alignment wrapText="1"/>
    </xf>
    <xf numFmtId="0" fontId="3" fillId="5" borderId="13" xfId="1" applyFont="1" applyFill="1" applyBorder="1" applyAlignment="1">
      <alignment vertical="center" wrapText="1"/>
    </xf>
    <xf numFmtId="0" fontId="3" fillId="5" borderId="12" xfId="1" applyFont="1" applyFill="1" applyBorder="1" applyAlignment="1">
      <alignment vertical="center" wrapText="1"/>
    </xf>
    <xf numFmtId="0" fontId="3" fillId="5" borderId="14" xfId="1" applyFont="1" applyFill="1" applyBorder="1" applyAlignment="1">
      <alignment vertical="center" wrapText="1"/>
    </xf>
    <xf numFmtId="0" fontId="4" fillId="3" borderId="0" xfId="0" applyFont="1" applyFill="1" applyAlignment="1">
      <alignment horizontal="center" vertical="center"/>
    </xf>
    <xf numFmtId="0" fontId="4" fillId="3" borderId="0" xfId="0" applyFont="1" applyFill="1"/>
    <xf numFmtId="0" fontId="3" fillId="5"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7" borderId="1" xfId="0" applyFont="1" applyFill="1" applyBorder="1" applyAlignment="1">
      <alignment vertical="center" wrapText="1"/>
    </xf>
    <xf numFmtId="0" fontId="9" fillId="3" borderId="1" xfId="0" applyFont="1" applyFill="1" applyBorder="1" applyAlignment="1">
      <alignment vertical="center" wrapText="1"/>
    </xf>
    <xf numFmtId="0" fontId="9" fillId="3" borderId="1"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11" fillId="3" borderId="1" xfId="0" applyFont="1" applyFill="1" applyBorder="1" applyAlignment="1">
      <alignment vertical="center" wrapText="1"/>
    </xf>
    <xf numFmtId="2" fontId="9" fillId="3" borderId="0" xfId="0" applyNumberFormat="1" applyFont="1" applyFill="1"/>
    <xf numFmtId="0" fontId="9" fillId="3" borderId="0" xfId="0" applyFont="1" applyFill="1" applyAlignment="1">
      <alignment horizontal="left" vertical="top"/>
    </xf>
    <xf numFmtId="2" fontId="9" fillId="3" borderId="7" xfId="0" applyNumberFormat="1" applyFont="1" applyFill="1" applyBorder="1" applyAlignment="1">
      <alignment vertical="center"/>
    </xf>
    <xf numFmtId="0" fontId="9" fillId="3" borderId="15" xfId="0" applyFont="1" applyFill="1" applyBorder="1" applyAlignment="1">
      <alignment vertical="center" wrapText="1"/>
    </xf>
    <xf numFmtId="0" fontId="9" fillId="3" borderId="15" xfId="0" applyFont="1" applyFill="1" applyBorder="1" applyAlignment="1">
      <alignment wrapText="1"/>
    </xf>
    <xf numFmtId="0" fontId="9" fillId="3" borderId="15" xfId="0" applyFont="1" applyFill="1" applyBorder="1" applyAlignment="1">
      <alignment vertical="center"/>
    </xf>
    <xf numFmtId="0" fontId="16" fillId="3" borderId="15" xfId="0" applyFont="1" applyFill="1" applyBorder="1" applyAlignment="1">
      <alignment vertical="center" wrapText="1"/>
    </xf>
    <xf numFmtId="0" fontId="11" fillId="3" borderId="15" xfId="0" applyFont="1" applyFill="1" applyBorder="1" applyAlignment="1">
      <alignment vertical="center"/>
    </xf>
    <xf numFmtId="2" fontId="9" fillId="9" borderId="7" xfId="0" applyNumberFormat="1" applyFont="1" applyFill="1" applyBorder="1" applyAlignment="1">
      <alignment vertical="center"/>
    </xf>
    <xf numFmtId="0" fontId="9" fillId="9" borderId="1" xfId="0" applyFont="1" applyFill="1" applyBorder="1" applyAlignment="1">
      <alignment horizontal="left" vertical="center" wrapText="1"/>
    </xf>
    <xf numFmtId="0" fontId="9" fillId="9" borderId="1" xfId="0" applyFont="1" applyFill="1" applyBorder="1" applyAlignment="1">
      <alignment vertical="center" wrapText="1"/>
    </xf>
    <xf numFmtId="0" fontId="9" fillId="9" borderId="15" xfId="0" applyFont="1" applyFill="1" applyBorder="1" applyAlignment="1">
      <alignment vertical="center" wrapText="1"/>
    </xf>
    <xf numFmtId="2" fontId="9" fillId="9" borderId="6" xfId="0" applyNumberFormat="1" applyFont="1" applyFill="1" applyBorder="1" applyAlignment="1">
      <alignment vertical="center"/>
    </xf>
    <xf numFmtId="0" fontId="9" fillId="9" borderId="3" xfId="0" applyFont="1" applyFill="1" applyBorder="1" applyAlignment="1">
      <alignment horizontal="left" vertical="center" wrapText="1"/>
    </xf>
    <xf numFmtId="0" fontId="9" fillId="9" borderId="3" xfId="0" applyFont="1" applyFill="1" applyBorder="1" applyAlignment="1">
      <alignment vertical="center" wrapText="1"/>
    </xf>
    <xf numFmtId="0" fontId="9" fillId="9" borderId="19" xfId="0" applyFont="1" applyFill="1" applyBorder="1" applyAlignment="1">
      <alignment vertical="center"/>
    </xf>
    <xf numFmtId="2" fontId="16" fillId="8" borderId="20" xfId="0" applyNumberFormat="1" applyFont="1" applyFill="1" applyBorder="1" applyAlignment="1">
      <alignment horizontal="center" vertical="center"/>
    </xf>
    <xf numFmtId="0" fontId="16" fillId="8" borderId="21" xfId="0" applyFont="1" applyFill="1" applyBorder="1" applyAlignment="1">
      <alignment horizontal="center" vertical="center" wrapText="1"/>
    </xf>
    <xf numFmtId="0" fontId="16" fillId="8" borderId="22" xfId="0" applyFont="1" applyFill="1" applyBorder="1" applyAlignment="1">
      <alignment horizontal="center" vertical="center"/>
    </xf>
    <xf numFmtId="0" fontId="11" fillId="9" borderId="1" xfId="0" applyFont="1" applyFill="1" applyBorder="1" applyAlignment="1">
      <alignment horizontal="left" vertical="center" wrapText="1"/>
    </xf>
    <xf numFmtId="0" fontId="9" fillId="9" borderId="15" xfId="0" applyFont="1" applyFill="1" applyBorder="1" applyAlignment="1">
      <alignment vertical="center"/>
    </xf>
    <xf numFmtId="0" fontId="11" fillId="9" borderId="1" xfId="0" applyFont="1" applyFill="1" applyBorder="1" applyAlignment="1">
      <alignment vertical="center" wrapText="1"/>
    </xf>
    <xf numFmtId="0" fontId="11" fillId="9" borderId="15" xfId="0" applyFont="1" applyFill="1" applyBorder="1" applyAlignment="1">
      <alignment vertical="center" wrapText="1"/>
    </xf>
    <xf numFmtId="2" fontId="9" fillId="9" borderId="16" xfId="0" applyNumberFormat="1" applyFont="1" applyFill="1" applyBorder="1" applyAlignment="1">
      <alignment vertical="center"/>
    </xf>
    <xf numFmtId="0" fontId="9" fillId="9" borderId="17" xfId="0" applyFont="1" applyFill="1" applyBorder="1" applyAlignment="1">
      <alignment horizontal="left" vertical="center" wrapText="1"/>
    </xf>
    <xf numFmtId="0" fontId="9" fillId="9" borderId="18" xfId="0" applyFont="1" applyFill="1" applyBorder="1" applyAlignment="1">
      <alignment vertical="center" wrapText="1"/>
    </xf>
    <xf numFmtId="0" fontId="12" fillId="9" borderId="1" xfId="0" applyFont="1" applyFill="1" applyBorder="1" applyAlignment="1">
      <alignment vertical="center" wrapText="1"/>
    </xf>
    <xf numFmtId="2" fontId="3" fillId="6" borderId="10" xfId="0" applyNumberFormat="1" applyFont="1" applyFill="1" applyBorder="1" applyAlignment="1">
      <alignment horizontal="center" vertical="center"/>
    </xf>
    <xf numFmtId="2" fontId="3" fillId="5" borderId="2" xfId="0" applyNumberFormat="1" applyFont="1" applyFill="1" applyBorder="1" applyAlignment="1">
      <alignment horizontal="center" vertical="center"/>
    </xf>
    <xf numFmtId="2" fontId="3" fillId="7" borderId="2" xfId="0" applyNumberFormat="1" applyFont="1" applyFill="1" applyBorder="1" applyAlignment="1">
      <alignment horizontal="center" vertical="center"/>
    </xf>
    <xf numFmtId="2" fontId="3" fillId="5" borderId="11" xfId="0" applyNumberFormat="1" applyFont="1" applyFill="1" applyBorder="1" applyAlignment="1">
      <alignment horizontal="center" vertical="center"/>
    </xf>
    <xf numFmtId="2" fontId="17" fillId="6" borderId="12" xfId="0" applyNumberFormat="1" applyFont="1" applyFill="1" applyBorder="1" applyAlignment="1">
      <alignment horizontal="center" vertical="center"/>
    </xf>
    <xf numFmtId="0" fontId="17" fillId="6" borderId="13" xfId="0" applyFont="1" applyFill="1" applyBorder="1" applyAlignment="1">
      <alignment horizontal="center" vertical="center" wrapText="1"/>
    </xf>
    <xf numFmtId="0" fontId="17" fillId="6" borderId="14" xfId="0" applyFont="1" applyFill="1" applyBorder="1" applyAlignment="1">
      <alignment horizontal="center" vertical="center" wrapText="1"/>
    </xf>
    <xf numFmtId="2" fontId="8" fillId="4" borderId="7" xfId="0" applyNumberFormat="1" applyFont="1" applyFill="1" applyBorder="1" applyAlignment="1">
      <alignment vertical="center"/>
    </xf>
    <xf numFmtId="2" fontId="8" fillId="0" borderId="7" xfId="0" applyNumberFormat="1" applyFont="1" applyBorder="1" applyAlignment="1">
      <alignment vertical="center"/>
    </xf>
    <xf numFmtId="2" fontId="8" fillId="0" borderId="16" xfId="0" applyNumberFormat="1" applyFont="1" applyBorder="1" applyAlignment="1">
      <alignment vertical="center"/>
    </xf>
    <xf numFmtId="0" fontId="8" fillId="0" borderId="17" xfId="0" applyFont="1" applyBorder="1" applyAlignment="1">
      <alignment horizontal="left" vertical="center" wrapText="1"/>
    </xf>
    <xf numFmtId="0" fontId="18" fillId="3" borderId="0" xfId="0" applyFont="1" applyFill="1"/>
    <xf numFmtId="0" fontId="9" fillId="10" borderId="3" xfId="0" applyFont="1" applyFill="1" applyBorder="1" applyAlignment="1">
      <alignment horizontal="left" vertical="center" wrapText="1"/>
    </xf>
    <xf numFmtId="0" fontId="9" fillId="10"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9" fillId="10" borderId="1" xfId="0" applyFont="1" applyFill="1" applyBorder="1" applyAlignment="1">
      <alignment vertical="center" wrapText="1"/>
    </xf>
    <xf numFmtId="0" fontId="9" fillId="3" borderId="23" xfId="0" applyFont="1" applyFill="1" applyBorder="1" applyAlignment="1">
      <alignment vertical="center" wrapText="1"/>
    </xf>
    <xf numFmtId="0" fontId="9" fillId="10" borderId="17" xfId="0" applyFont="1" applyFill="1" applyBorder="1" applyAlignment="1">
      <alignment horizontal="left" vertical="center" wrapText="1"/>
    </xf>
    <xf numFmtId="0" fontId="19" fillId="0" borderId="15" xfId="0" applyFont="1" applyBorder="1" applyAlignment="1">
      <alignment vertical="center" wrapText="1"/>
    </xf>
    <xf numFmtId="0" fontId="19" fillId="4" borderId="15" xfId="0" applyFont="1" applyFill="1" applyBorder="1" applyAlignment="1">
      <alignment vertical="center" wrapText="1"/>
    </xf>
    <xf numFmtId="0" fontId="19" fillId="0" borderId="18" xfId="0" applyFont="1" applyBorder="1" applyAlignment="1">
      <alignment vertical="center" wrapText="1"/>
    </xf>
    <xf numFmtId="0" fontId="19" fillId="3" borderId="15" xfId="0" applyFont="1" applyFill="1" applyBorder="1" applyAlignment="1">
      <alignment vertical="center" wrapText="1"/>
    </xf>
    <xf numFmtId="2" fontId="8" fillId="4" borderId="16" xfId="0" applyNumberFormat="1" applyFont="1" applyFill="1" applyBorder="1" applyAlignment="1">
      <alignment vertical="center"/>
    </xf>
    <xf numFmtId="0" fontId="8" fillId="4" borderId="17" xfId="0" applyFont="1" applyFill="1" applyBorder="1" applyAlignment="1">
      <alignment horizontal="left" vertical="center" wrapText="1"/>
    </xf>
    <xf numFmtId="0" fontId="8" fillId="4" borderId="18" xfId="0" applyFont="1" applyFill="1" applyBorder="1" applyAlignment="1">
      <alignment vertical="center" wrapText="1"/>
    </xf>
    <xf numFmtId="0" fontId="17" fillId="6" borderId="24" xfId="0" applyFont="1" applyFill="1" applyBorder="1" applyAlignment="1">
      <alignment horizontal="center" vertical="center" wrapText="1"/>
    </xf>
    <xf numFmtId="164" fontId="21" fillId="4" borderId="5" xfId="0" applyNumberFormat="1" applyFont="1" applyFill="1" applyBorder="1" applyAlignment="1">
      <alignment horizontal="left" vertical="center" wrapText="1"/>
    </xf>
    <xf numFmtId="0" fontId="21" fillId="0" borderId="5" xfId="0" applyFont="1" applyBorder="1" applyAlignment="1">
      <alignment horizontal="left" vertical="center" wrapText="1"/>
    </xf>
    <xf numFmtId="0" fontId="21" fillId="4" borderId="5" xfId="0" applyFont="1" applyFill="1" applyBorder="1" applyAlignment="1">
      <alignment horizontal="left" vertical="center" wrapText="1"/>
    </xf>
    <xf numFmtId="0" fontId="3" fillId="6" borderId="10" xfId="0" applyFont="1" applyFill="1" applyBorder="1" applyAlignment="1">
      <alignment horizontal="center" vertical="center" wrapText="1"/>
    </xf>
    <xf numFmtId="0" fontId="3" fillId="5" borderId="5" xfId="0" applyFont="1" applyFill="1" applyBorder="1" applyAlignment="1">
      <alignment horizontal="left" vertical="center" wrapText="1"/>
    </xf>
    <xf numFmtId="0" fontId="7" fillId="11" borderId="1" xfId="0" applyFont="1" applyFill="1" applyBorder="1"/>
    <xf numFmtId="0" fontId="0" fillId="0" borderId="1" xfId="0" applyBorder="1"/>
    <xf numFmtId="9" fontId="0" fillId="0" borderId="0" xfId="2" applyFont="1" applyFill="1"/>
    <xf numFmtId="9" fontId="7" fillId="11" borderId="1" xfId="2" applyFont="1" applyFill="1" applyBorder="1"/>
    <xf numFmtId="0" fontId="0" fillId="0" borderId="1" xfId="0" quotePrefix="1" applyBorder="1"/>
    <xf numFmtId="9" fontId="0" fillId="0" borderId="1" xfId="2" applyFont="1" applyFill="1" applyBorder="1"/>
    <xf numFmtId="49" fontId="8" fillId="4" borderId="1" xfId="0" applyNumberFormat="1" applyFont="1" applyFill="1" applyBorder="1" applyAlignment="1">
      <alignment horizontal="left" vertical="center" wrapText="1"/>
    </xf>
    <xf numFmtId="49" fontId="8" fillId="0" borderId="1" xfId="0" applyNumberFormat="1" applyFont="1" applyBorder="1" applyAlignment="1">
      <alignment horizontal="left" vertical="center" wrapText="1"/>
    </xf>
    <xf numFmtId="49" fontId="8" fillId="0" borderId="17" xfId="0" applyNumberFormat="1" applyFont="1" applyBorder="1" applyAlignment="1">
      <alignment horizontal="left" vertical="center" wrapText="1"/>
    </xf>
    <xf numFmtId="49" fontId="8" fillId="4" borderId="17" xfId="0" applyNumberFormat="1" applyFont="1" applyFill="1" applyBorder="1" applyAlignment="1">
      <alignment horizontal="left" vertical="center" wrapText="1"/>
    </xf>
    <xf numFmtId="49" fontId="1" fillId="3" borderId="25" xfId="0" applyNumberFormat="1" applyFont="1" applyFill="1" applyBorder="1" applyAlignment="1">
      <alignment horizontal="center" vertical="center" wrapText="1"/>
    </xf>
    <xf numFmtId="49" fontId="1" fillId="3" borderId="26" xfId="0" applyNumberFormat="1" applyFont="1" applyFill="1" applyBorder="1" applyAlignment="1">
      <alignment horizontal="left" vertical="center" wrapText="1"/>
    </xf>
    <xf numFmtId="49" fontId="6" fillId="12" borderId="26" xfId="0" applyNumberFormat="1" applyFont="1" applyFill="1" applyBorder="1" applyAlignment="1">
      <alignment horizontal="left" vertical="center" wrapText="1"/>
    </xf>
    <xf numFmtId="49" fontId="6" fillId="3" borderId="26" xfId="0" applyNumberFormat="1" applyFont="1" applyFill="1" applyBorder="1" applyAlignment="1">
      <alignment horizontal="left" vertical="center" wrapText="1"/>
    </xf>
    <xf numFmtId="49" fontId="6" fillId="12" borderId="26" xfId="0" applyNumberFormat="1" applyFont="1" applyFill="1" applyBorder="1" applyAlignment="1">
      <alignment vertical="center" wrapText="1"/>
    </xf>
    <xf numFmtId="49" fontId="6" fillId="3" borderId="27" xfId="0" applyNumberFormat="1" applyFont="1" applyFill="1" applyBorder="1" applyAlignment="1">
      <alignment horizontal="left" vertical="center" wrapText="1"/>
    </xf>
    <xf numFmtId="0" fontId="6" fillId="12" borderId="0" xfId="0" applyFont="1" applyFill="1" applyAlignment="1">
      <alignment horizontal="left" vertical="center" wrapText="1"/>
    </xf>
    <xf numFmtId="0" fontId="22" fillId="13" borderId="28" xfId="0" applyFont="1" applyFill="1" applyBorder="1" applyAlignment="1">
      <alignment horizontal="center" vertical="center" wrapText="1"/>
    </xf>
    <xf numFmtId="0" fontId="4" fillId="3" borderId="4" xfId="0" applyFont="1" applyFill="1" applyBorder="1" applyAlignment="1">
      <alignment horizontal="left" vertical="center" wrapText="1"/>
    </xf>
    <xf numFmtId="0" fontId="4" fillId="12" borderId="4" xfId="0" applyFont="1" applyFill="1" applyBorder="1" applyAlignment="1">
      <alignment horizontal="left" vertical="center" wrapText="1"/>
    </xf>
    <xf numFmtId="0" fontId="15" fillId="3" borderId="4" xfId="0" applyFont="1" applyFill="1" applyBorder="1" applyAlignment="1">
      <alignment horizontal="left" vertical="center" wrapText="1"/>
    </xf>
    <xf numFmtId="164" fontId="4" fillId="3" borderId="4" xfId="0" applyNumberFormat="1" applyFont="1" applyFill="1" applyBorder="1" applyAlignment="1">
      <alignment horizontal="left" vertical="center" wrapText="1"/>
    </xf>
    <xf numFmtId="164" fontId="4" fillId="12" borderId="4" xfId="0" applyNumberFormat="1" applyFont="1" applyFill="1" applyBorder="1" applyAlignment="1">
      <alignment horizontal="left" vertical="center" wrapText="1"/>
    </xf>
    <xf numFmtId="0" fontId="4" fillId="12" borderId="4" xfId="0" applyFont="1" applyFill="1" applyBorder="1" applyAlignment="1">
      <alignment vertical="center" wrapText="1"/>
    </xf>
    <xf numFmtId="0" fontId="4" fillId="3" borderId="8" xfId="0" applyFont="1" applyFill="1" applyBorder="1" applyAlignment="1">
      <alignment horizontal="left" vertical="center" wrapText="1"/>
    </xf>
    <xf numFmtId="0" fontId="9" fillId="3" borderId="3" xfId="0" applyFont="1" applyFill="1" applyBorder="1" applyAlignment="1">
      <alignment vertical="center" wrapText="1"/>
    </xf>
    <xf numFmtId="2" fontId="8" fillId="0" borderId="1" xfId="0" applyNumberFormat="1" applyFont="1" applyBorder="1" applyAlignment="1">
      <alignment horizontal="left" vertical="center" wrapText="1"/>
    </xf>
    <xf numFmtId="2" fontId="4" fillId="3" borderId="4" xfId="0" applyNumberFormat="1" applyFont="1" applyFill="1" applyBorder="1" applyAlignment="1">
      <alignment horizontal="left" vertical="center" wrapText="1"/>
    </xf>
    <xf numFmtId="2" fontId="6" fillId="3" borderId="26" xfId="0" applyNumberFormat="1" applyFont="1" applyFill="1" applyBorder="1" applyAlignment="1">
      <alignment horizontal="left" vertical="center" wrapText="1"/>
    </xf>
  </cellXfs>
  <cellStyles count="3">
    <cellStyle name="20% - Accent1" xfId="1" builtinId="30"/>
    <cellStyle name="Normal" xfId="0" builtinId="0"/>
    <cellStyle name="Per cent" xfId="2" builtinId="5"/>
  </cellStyles>
  <dxfs count="63">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b val="0"/>
        <strike val="0"/>
        <outline val="0"/>
        <shadow val="0"/>
        <u val="none"/>
        <vertAlign val="baseline"/>
        <sz val="14"/>
        <color theme="1"/>
        <name val="Calibri "/>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condense val="0"/>
        <extend val="0"/>
        <outline val="0"/>
        <shadow val="0"/>
        <u val="none"/>
        <vertAlign val="baseline"/>
        <sz val="14"/>
        <color theme="1"/>
        <name val="Calibri "/>
        <scheme val="none"/>
      </font>
      <numFmt numFmtId="2" formatCode="0.00"/>
      <fill>
        <patternFill>
          <fgColor indexed="64"/>
          <bgColor theme="0"/>
        </patternFill>
      </fill>
      <alignment horizontal="general"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outline val="0"/>
        <shadow val="0"/>
        <u val="none"/>
        <vertAlign val="baseline"/>
        <sz val="14"/>
        <color rgb="FF000000"/>
        <name val="Calibri "/>
        <scheme val="none"/>
      </font>
      <fill>
        <patternFill>
          <fgColor indexed="64"/>
          <bgColor theme="0"/>
        </patternFill>
      </fill>
    </dxf>
    <dxf>
      <border>
        <bottom style="medium">
          <color indexed="64"/>
        </bottom>
      </border>
    </dxf>
    <dxf>
      <font>
        <b val="0"/>
        <strike val="0"/>
        <outline val="0"/>
        <shadow val="0"/>
        <u val="none"/>
        <vertAlign val="baseline"/>
        <sz val="14"/>
        <color auto="1"/>
        <name val="Calibri "/>
        <scheme val="none"/>
      </font>
      <fill>
        <patternFill patternType="solid">
          <fgColor indexed="64"/>
          <bgColor theme="4" tint="0.3999755851924192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style="thin">
          <color theme="4" tint="0.39997558519241921"/>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general"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2" formatCode="0.00"/>
      <fill>
        <patternFill patternType="solid">
          <fgColor indexed="64"/>
          <bgColor theme="0"/>
        </patternFill>
      </fill>
      <alignment horizontal="left"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theme="4" tint="0.79998168889431442"/>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ont>
        <b/>
        <i val="0"/>
        <strike val="0"/>
        <condense val="0"/>
        <extend val="0"/>
        <outline val="0"/>
        <shadow val="0"/>
        <u val="none"/>
        <vertAlign val="baseline"/>
        <sz val="12"/>
        <color auto="1"/>
        <name val="Calibri"/>
        <family val="2"/>
        <scheme val="minor"/>
      </font>
      <numFmt numFmtId="30" formatCode="@"/>
      <fill>
        <patternFill patternType="solid">
          <fgColor indexed="64"/>
          <bgColor theme="0"/>
        </patternFill>
      </fill>
      <alignment horizontal="center" vertical="center" textRotation="0" wrapText="1" indent="0" justifyLastLine="0" shrinkToFit="0" readingOrder="0"/>
      <border diagonalUp="0" diagonalDown="0">
        <left style="thin">
          <color theme="4" tint="0.39997558519241921"/>
        </left>
        <right/>
        <top style="thin">
          <color theme="4" tint="0.39997558519241921"/>
        </top>
        <bottom style="thin">
          <color theme="4" tint="0.39997558519241921"/>
        </bottom>
        <vertical/>
        <horizontal/>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theme="4" tint="0.79998168889431442"/>
          <bgColor theme="0"/>
        </patternFill>
      </fill>
      <alignment horizontal="left" vertical="center" textRotation="0" wrapText="1" indent="0" justifyLastLine="0" shrinkToFit="0" readingOrder="0"/>
    </dxf>
    <dxf>
      <font>
        <b/>
        <i val="0"/>
        <strike val="0"/>
        <condense val="0"/>
        <extend val="0"/>
        <outline val="0"/>
        <shadow val="0"/>
        <u val="none"/>
        <vertAlign val="baseline"/>
        <sz val="12"/>
        <color auto="1"/>
        <name val="Calibri"/>
        <family val="2"/>
        <scheme val="minor"/>
      </font>
      <fill>
        <patternFill patternType="solid">
          <fgColor indexed="64"/>
          <bgColor theme="8" tint="0.39997558519241921"/>
        </patternFill>
      </fill>
      <alignment horizontal="left"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1276350</xdr:colOff>
      <xdr:row>0</xdr:row>
      <xdr:rowOff>771525</xdr:rowOff>
    </xdr:to>
    <xdr:pic>
      <xdr:nvPicPr>
        <xdr:cNvPr id="3" name="Picture 1">
          <a:extLst>
            <a:ext uri="{FF2B5EF4-FFF2-40B4-BE49-F238E27FC236}">
              <a16:creationId xmlns:a16="http://schemas.microsoft.com/office/drawing/2014/main" id="{4EC49500-E477-3D37-F542-B96EA8610505}"/>
            </a:ext>
          </a:extLst>
        </xdr:cNvPr>
        <xdr:cNvPicPr>
          <a:picLocks noChangeAspect="1"/>
        </xdr:cNvPicPr>
      </xdr:nvPicPr>
      <xdr:blipFill>
        <a:blip xmlns:r="http://schemas.openxmlformats.org/officeDocument/2006/relationships" r:embed="rId1"/>
        <a:stretch>
          <a:fillRect/>
        </a:stretch>
      </xdr:blipFill>
      <xdr:spPr>
        <a:xfrm>
          <a:off x="285750" y="0"/>
          <a:ext cx="2000250" cy="771525"/>
        </a:xfrm>
        <a:prstGeom prst="rect">
          <a:avLst/>
        </a:prstGeom>
      </xdr:spPr>
    </xdr:pic>
    <xdr:clientData/>
  </xdr:twoCellAnchor>
  <xdr:twoCellAnchor editAs="oneCell">
    <xdr:from>
      <xdr:col>2</xdr:col>
      <xdr:colOff>1685925</xdr:colOff>
      <xdr:row>0</xdr:row>
      <xdr:rowOff>247650</xdr:rowOff>
    </xdr:from>
    <xdr:to>
      <xdr:col>4</xdr:col>
      <xdr:colOff>2400300</xdr:colOff>
      <xdr:row>0</xdr:row>
      <xdr:rowOff>695325</xdr:rowOff>
    </xdr:to>
    <xdr:pic>
      <xdr:nvPicPr>
        <xdr:cNvPr id="5" name="Picture 2">
          <a:extLst>
            <a:ext uri="{FF2B5EF4-FFF2-40B4-BE49-F238E27FC236}">
              <a16:creationId xmlns:a16="http://schemas.microsoft.com/office/drawing/2014/main" id="{4E977F02-604D-D322-1D7F-FEAD182560C2}"/>
            </a:ext>
            <a:ext uri="{147F2762-F138-4A5C-976F-8EAC2B608ADB}">
              <a16:predDERef xmlns:a16="http://schemas.microsoft.com/office/drawing/2014/main" pred="{4EC49500-E477-3D37-F542-B96EA8610505}"/>
            </a:ext>
          </a:extLst>
        </xdr:cNvPr>
        <xdr:cNvPicPr>
          <a:picLocks noChangeAspect="1"/>
        </xdr:cNvPicPr>
      </xdr:nvPicPr>
      <xdr:blipFill>
        <a:blip xmlns:r="http://schemas.openxmlformats.org/officeDocument/2006/relationships" r:embed="rId2"/>
        <a:stretch>
          <a:fillRect/>
        </a:stretch>
      </xdr:blipFill>
      <xdr:spPr>
        <a:xfrm>
          <a:off x="2695575" y="247650"/>
          <a:ext cx="4343400" cy="4476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C22F5E4-3778-4A0A-B35E-CB676488A93B}" name="INPUT_DATA" displayName="INPUT_DATA" ref="B3:AV5" totalsRowShown="0" headerRowDxfId="62" dataDxfId="61" tableBorderDxfId="60">
  <autoFilter ref="B3:AV5" xr:uid="{4C22F5E4-3778-4A0A-B35E-CB676488A93B}"/>
  <tableColumns count="47">
    <tableColumn id="1" xr3:uid="{6C845E0E-4766-44DB-8768-1238AB79083A}" name="Data Fields" dataDxfId="59"/>
    <tableColumn id="2" xr3:uid="{D17B1AE5-5A51-4B27-8E62-DD0A94B9CEA1}" name="Contractual Arrangement Reference Number" dataDxfId="58"/>
    <tableColumn id="3" xr3:uid="{01B34981-D6F1-41CD-87C2-6378C0AD64B1}" name="Legal name of service provider" dataDxfId="57"/>
    <tableColumn id="4" xr3:uid="{C20FEE93-53C8-4AD2-893F-A421E59E59D9}" name="Legal Entity Identifier_x000a_" dataDxfId="56"/>
    <tableColumn id="5" xr3:uid="{B97056AD-9998-4B1A-B343-B10AD86A2024}" name="Is the MTP contractual arrangement outsourcing or non-outsourcing?" dataDxfId="55"/>
    <tableColumn id="6" xr3:uid="{5A489A34-1478-4892-8D14-5035EA6E2D57}" name="Type of service provided " dataDxfId="54"/>
    <tableColumn id="7" xr3:uid="{6B9DE8D1-7B3B-49FE-BD45-945893B41EAA}" name="If the contractual arrangement is on cloud, please state the cloud deployment model " dataDxfId="53"/>
    <tableColumn id="8" xr3:uid="{C8E95432-AEF1-4F99-B523-FA64BBEDCD48}" name="Short description of product/service provided" dataDxfId="52"/>
    <tableColumn id="9" xr3:uid="{6D92ABCF-C06F-47E0-9C5D-CC4612C218A3}" name="Supply chain ranking " dataDxfId="51"/>
    <tableColumn id="10" xr3:uid="{D14C6DB1-413C-460E-BED2-9605E1FE439D}" name="Date of commencement of the contractual arrangement " dataDxfId="50"/>
    <tableColumn id="11" xr3:uid="{B775AE55-7089-4AA8-AAFA-784B5CE16F92}" name="Date of service commencement" dataDxfId="49"/>
    <tableColumn id="12" xr3:uid="{F76424C8-3B67-4362-853D-536B790C3E1F}" name="Next contract renewal date or end date" dataDxfId="48"/>
    <tableColumn id="13" xr3:uid="{DF6AC80E-D9B4-4106-AEC7-B72C98A64E26}" name="Notice period for the service provider" dataDxfId="47"/>
    <tableColumn id="14" xr3:uid="{8AF6087A-63B4-42C6-8D32-E0EF14DCE4D0}" name="Notice period for the firm" dataDxfId="46"/>
    <tableColumn id="15" xr3:uid="{5B3875DA-FFD9-435A-9129-BBEBF0A708FD}" name="The governing law of the contractual arrangement" dataDxfId="45"/>
    <tableColumn id="16" xr3:uid="{24163088-0278-450B-861F-04332879A786}" name="Reason for materiality" dataDxfId="44"/>
    <tableColumn id="17" xr3:uid="{2E84C22A-16EB-4641-B9E1-2D6CC505E901}" name="Date of the most recent materiality assessment" dataDxfId="43"/>
    <tableColumn id="18" xr3:uid="{25186E19-428C-4CAE-9296-15272C2D57F8}" name="Function category" dataDxfId="42"/>
    <tableColumn id="19" xr3:uid="{DB2A1C38-4813-449B-B7EC-85970C4674B2}" name="Does the contractual arrangement support an important business service?" dataDxfId="41"/>
    <tableColumn id="20" xr3:uid="{788EEBB2-BB8D-425D-8740-268FFBBFAF2A}" name="If yes, which important business service does the contractual arrangement  support" dataDxfId="40"/>
    <tableColumn id="21" xr3:uid="{3E69FA07-D2FC-47E0-996E-DEEB5DED23C2}" name="Does the service provider support a core element of the Important Business Service?" dataDxfId="39"/>
    <tableColumn id="22" xr3:uid="{77B4F2AC-386A-4EA5-998C-EB388A7F5A6F}" name="Impact Tolerance - PRA Safety and Soundness" dataDxfId="38"/>
    <tableColumn id="23" xr3:uid="{873BDA07-0B1D-48FC-AC70-C9B3A8A81436}" name="Impact Tolerance - PRA Financial Stability" dataDxfId="37"/>
    <tableColumn id="24" xr3:uid="{B3B940FF-A3A3-4BDF-92D1-C25B0E37BD28}" name="Impact Tolerance - PRA Policy holder Protection" dataDxfId="36"/>
    <tableColumn id="25" xr3:uid="{14DD992C-5FEB-4F53-9A7D-BCA93C62B74B}" name="Impact Tolerance - FCA - Client harm" dataDxfId="35"/>
    <tableColumn id="26" xr3:uid="{1E886FEA-27C9-4441-AC83-8A06FBAB883B}" name="Impact Tolerance - FCA - Market integrity" dataDxfId="34"/>
    <tableColumn id="27" xr3:uid="{687F4970-BBB6-4E2C-8346-1779E58BC145}" name="Impact Tolerance - Bank as FMI Regulator" dataDxfId="33"/>
    <tableColumn id="28" xr3:uid="{C921A46C-28C4-428D-A5A8-5B1A7CD84762}" name="Country where the data is stored" dataDxfId="32"/>
    <tableColumn id="29" xr3:uid="{9D9B903B-BF28-4EC4-B0D0-937D6FF3F344}" name="Country where the service is delivered from" dataDxfId="31"/>
    <tableColumn id="30" xr3:uid="{482DB1AF-D202-4BB9-93CB-A3C82F132F84}" name="Annual Contract Value" dataDxfId="30"/>
    <tableColumn id="31" xr3:uid="{8FB4C2A0-27D7-41A1-8791-71E1575720EB}" name="Date of the most recent risk assessment" dataDxfId="29"/>
    <tableColumn id="32" xr3:uid="{DD2EAA0A-D489-4627-B672-3C3C67409AA9}" name="Outcome of the most recent risk assessment" dataDxfId="28"/>
    <tableColumn id="33" xr3:uid="{1BD4CA30-0B73-490D-ACDB-4E63E15F979B}" name="Commentary box for risk assessment" dataDxfId="27"/>
    <tableColumn id="34" xr3:uid="{63B2CB11-2958-464C-A9FE-6A4B8EDCD907}" name="Date of the most recent audit" dataDxfId="26"/>
    <tableColumn id="35" xr3:uid="{C767253A-5069-424F-9046-B4F903E948EB}" name="Outcome of the most recent audit" dataDxfId="25"/>
    <tableColumn id="36" xr3:uid="{630BDBAF-CA12-46F1-A751-BAA6E3F463A6}" name="Date of financial due diligence" dataDxfId="24"/>
    <tableColumn id="37" xr3:uid="{48BBB766-4AE9-4B11-9857-28F4619D3D0F}" name="Outcome of financial due diligence" dataDxfId="23"/>
    <tableColumn id="38" xr3:uid="{838DFABE-7CFD-4703-8880-DF37C70FE042}" name="Date of cyber risk due diligence" dataDxfId="22"/>
    <tableColumn id="39" xr3:uid="{B37C03E4-1BA2-41A4-A77C-A90F668C25A7}" name="Outcome of cyber risk (including information security) due diligence" dataDxfId="21"/>
    <tableColumn id="40" xr3:uid="{4E5DE0E2-27D8-4599-ABD2-607A4AD10531}" name="Does the contractual arrangement comply with the relevant rules and requirements (e.g. FCA rules such as PS21/3, PRA rules such as SS2/21 and FMI rules etc.)" dataDxfId="20"/>
    <tableColumn id="41" xr3:uid="{E1881474-8E97-4BA0-8CE6-B67936933812}" name="Please summarise how the assurance is obtained and if any gaps are identified, please specify when and how these will be resolved." dataDxfId="19"/>
    <tableColumn id="42" xr3:uid="{32BE0DCF-4EAC-49FC-972F-10BEC0B9FDB4}" name="Has this contractual arrangement been reviewed and signed off by an SMF holder or an accountable person of an FMI?" dataDxfId="18"/>
    <tableColumn id="43" xr3:uid="{DBA03DD5-7E53-405D-A9B8-27223D1E70FE}" name="If not, which governance committee reviewed it?" dataDxfId="17"/>
    <tableColumn id="44" xr3:uid="{C24F4506-BC8E-46C0-AE2D-5FE2316FDD6D}" name="Date of Governance Approval" dataDxfId="16"/>
    <tableColumn id="45" xr3:uid="{C15794C5-1566-495E-AF42-9C1A6B7B1DD2}" name="Substitutability of the service provider" dataDxfId="15"/>
    <tableColumn id="46" xr3:uid="{0BDF5838-5D83-4C8A-BA0E-94E08BDCFC57}" name="Ability of reintegration of the service" dataDxfId="14"/>
    <tableColumn id="47" xr3:uid="{AB5C13F3-D928-487B-A9EC-B5E96D3864F1}" name="Impact of discontinuing the contractual arrangement" dataDxfId="1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FBCAB1-57E2-4E98-9674-D38C39907632}" name="Table13423" displayName="Table13423" ref="B2:F55" totalsRowShown="0" headerRowDxfId="12" dataDxfId="10" headerRowBorderDxfId="11" tableBorderDxfId="9" totalsRowBorderDxfId="8">
  <autoFilter ref="B2:F55" xr:uid="{D545E0D9-F561-4940-9A93-7348BC85E0D5}"/>
  <tableColumns count="5">
    <tableColumn id="17" xr3:uid="{62C99F84-EF2E-4DF4-8F03-6A149BE9C488}" name="ID" dataDxfId="7"/>
    <tableColumn id="3" xr3:uid="{EDBDF048-B400-4586-B24F-5AEE3198BD39}" name="Data Fields" dataDxfId="6"/>
    <tableColumn id="9" xr3:uid="{31127594-F592-4099-8175-9D7FA813F65E}" name="Notification Requirement" dataDxfId="5"/>
    <tableColumn id="4" xr3:uid="{5DAC8A8A-8A66-4385-B9DC-577E1026D8E7}" name="Description" dataDxfId="4"/>
    <tableColumn id="5" xr3:uid="{40005352-3D0D-43D5-A0EE-79F89916257B}" name="Type" dataDxfId="3"/>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2009-CB6E-4611-8C81-AA9495A695FA}">
  <dimension ref="B1:H11"/>
  <sheetViews>
    <sheetView tabSelected="1" zoomScale="110" zoomScaleNormal="110" zoomScaleSheetLayoutView="100" workbookViewId="0">
      <selection activeCell="D11" sqref="D11"/>
    </sheetView>
  </sheetViews>
  <sheetFormatPr defaultColWidth="9.140625" defaultRowHeight="15"/>
  <cols>
    <col min="1" max="1" width="4.28515625" style="1" customWidth="1"/>
    <col min="2" max="2" width="10.85546875" style="1" customWidth="1"/>
    <col min="3" max="3" width="32.7109375" style="1" customWidth="1"/>
    <col min="4" max="4" width="21.7109375" style="1" customWidth="1"/>
    <col min="5" max="6" width="44.42578125" style="1" customWidth="1"/>
    <col min="7" max="7" width="90.5703125" style="1" customWidth="1"/>
    <col min="8" max="16384" width="9.140625" style="1"/>
  </cols>
  <sheetData>
    <row r="1" spans="2:8" ht="65.25" customHeight="1" thickBot="1">
      <c r="D1"/>
    </row>
    <row r="2" spans="2:8" ht="37.5">
      <c r="B2" s="72" t="s">
        <v>0</v>
      </c>
      <c r="C2" s="73" t="s">
        <v>1</v>
      </c>
      <c r="D2" s="73" t="s">
        <v>2</v>
      </c>
      <c r="E2" s="93" t="s">
        <v>3</v>
      </c>
      <c r="F2" s="93" t="s">
        <v>4</v>
      </c>
      <c r="G2" s="74" t="s">
        <v>5</v>
      </c>
    </row>
    <row r="3" spans="2:8" ht="33" customHeight="1">
      <c r="B3" s="75">
        <v>1.01</v>
      </c>
      <c r="C3" s="10" t="s">
        <v>6</v>
      </c>
      <c r="D3" s="105"/>
      <c r="E3" s="94" t="str">
        <f>IF(D3="", "ERROR: This field is mandatory and must be populated", "OK: Field is populated")</f>
        <v>ERROR: This field is mandatory and must be populated</v>
      </c>
      <c r="F3" s="94" t="str">
        <f>IF(AND(LEN(D3)=10,MID(D3,5,1)="-",MID(D3,8,1)="-",ISNUMBER(VALUE(LEFT(D3,4))),ISNUMBER(VALUE(MID(D3,6,2))),ISNUMBER(VALUE(RIGHT(D3,2)))),"OK: Field is in the correct format","ERROR: Must be in YYYY-MM-DD format")</f>
        <v>ERROR: Must be in YYYY-MM-DD format</v>
      </c>
      <c r="G3" s="87" t="str">
        <f>Table13423[[#This Row],[Description]]</f>
        <v>Please enter date when notification submission was made in YYYY-MM-DD format</v>
      </c>
      <c r="H3"/>
    </row>
    <row r="4" spans="2:8" ht="46.5" customHeight="1">
      <c r="B4" s="76">
        <v>1.02</v>
      </c>
      <c r="C4" s="11" t="s">
        <v>7</v>
      </c>
      <c r="D4" s="125"/>
      <c r="E4" s="95" t="str">
        <f>IF(D4="", "ERROR: This field is mandatory and must be populated", "OK: Field is populated")</f>
        <v>ERROR: This field is mandatory and must be populated</v>
      </c>
      <c r="F4" s="95" t="str">
        <f>IF(AND(ISNUMBER(D4),MOD(D4,1)=0,D4&gt;=1),"OK: Field is an integer greater than or equal to 1","ERROR: Must be an integer greater than or equal to 1")</f>
        <v>ERROR: Must be an integer greater than or equal to 1</v>
      </c>
      <c r="G4" s="86" t="str">
        <f>Table13423[[#This Row],[Description]]</f>
        <v>Integer from 1, each resubmission should increase the Submission ID by 1 so that the Submission ID for the second submission would be 2 and so on.</v>
      </c>
    </row>
    <row r="5" spans="2:8" ht="32.25" customHeight="1">
      <c r="B5" s="75">
        <v>1.03</v>
      </c>
      <c r="C5" s="10" t="s">
        <v>8</v>
      </c>
      <c r="D5" s="105"/>
      <c r="E5" s="94" t="str">
        <f>IF(D5="", "ERROR: This field is mandatory and must be populated", "OK: Field is populated")</f>
        <v>ERROR: This field is mandatory and must be populated</v>
      </c>
      <c r="F5" s="94" t="str">
        <f>IF(COUNTIF(Taxonomies_Notification!$B$3:$B$5, D5)=0, "ERROR: Must be a valid dropdown value", "OK: Field is a valid dropdown value")</f>
        <v>ERROR: Must be a valid dropdown value</v>
      </c>
      <c r="G5" s="87" t="str">
        <f>Table13423[[#This Row],[Description]]</f>
        <v xml:space="preserve">Please specify submission type by choosing an option from the given dropdown </v>
      </c>
    </row>
    <row r="6" spans="2:8" ht="30.75" customHeight="1">
      <c r="B6" s="76">
        <v>1.04</v>
      </c>
      <c r="C6" s="11" t="s">
        <v>9</v>
      </c>
      <c r="D6" s="106"/>
      <c r="E6" s="95" t="str">
        <f>IF(D6="", "ERROR: This field is mandatory and must be populated", "OK: Field is populated")</f>
        <v>ERROR: This field is mandatory and must be populated</v>
      </c>
      <c r="F6" s="95" t="str">
        <f>IF(ISTEXT(D6),"OK: Field is a string","ERROR: Must be a string")</f>
        <v>ERROR: Must be a string</v>
      </c>
      <c r="G6" s="89" t="str">
        <f>Table13423[[#This Row],[Description]]</f>
        <v>Please provide your firm name as recorded in the FCA Financial Services Register</v>
      </c>
    </row>
    <row r="7" spans="2:8" ht="41.25" customHeight="1">
      <c r="B7" s="75">
        <v>1.05</v>
      </c>
      <c r="C7" s="10" t="s">
        <v>10</v>
      </c>
      <c r="D7" s="105"/>
      <c r="E7" s="94" t="str">
        <f>IF(D7="", "ERROR: This field is mandatory and must be populated", "OK: Field is populated")</f>
        <v>ERROR: This field is mandatory and must be populated</v>
      </c>
      <c r="F7" s="94" t="str">
        <f>IF(AND(LEN(D7)=6, ISNUMBER(VALUE(D7))), "OK: Field is a 6-digit number", "ERROR: Must be a 6-digit number")</f>
        <v>ERROR: Must be a 6-digit number</v>
      </c>
      <c r="G7" s="87" t="str">
        <f>Table13423[[#This Row],[Description]]</f>
        <v>Please provide your Firm Reference Number (FRN) as recorded in the FCA Financial Services Register</v>
      </c>
    </row>
    <row r="8" spans="2:8" ht="52.5" customHeight="1" thickBot="1">
      <c r="B8" s="77">
        <v>1.06</v>
      </c>
      <c r="C8" s="78" t="s">
        <v>11</v>
      </c>
      <c r="D8" s="107"/>
      <c r="E8" s="95" t="s">
        <v>12</v>
      </c>
      <c r="F8" s="95" t="str">
        <f>IF(D8="", "OK: Field is not populated", IF(AND(LEN(D8)=6, ISNUMBER(VALUE(D8))), "OK: Field is a 6-digit number", "ERROR: Must be a 6-digit number"))</f>
        <v>OK: Field is not populated</v>
      </c>
      <c r="G8" s="88" t="str">
        <f>Table13423[[#This Row],[Description]]</f>
        <v>Please provide the FRN of the group holding company if the firm is registered or authorised with the FCA to provide financial services. If your firm is already the holding company, please enter "N/A".</v>
      </c>
    </row>
    <row r="9" spans="2:8" ht="96" customHeight="1" thickBot="1">
      <c r="B9" s="90">
        <v>1.07</v>
      </c>
      <c r="C9" s="91" t="s">
        <v>13</v>
      </c>
      <c r="D9" s="108"/>
      <c r="E9" s="96" t="str">
        <f>IF(AND(D9="", D5="Contract renewal"), "ERROR: This field is mandatory and must be populated", "OK: Field only required if Submission Type is 'Contract renewal'")</f>
        <v>OK: Field only required if Submission Type is 'Contract renewal'</v>
      </c>
      <c r="F9" s="94" t="str">
        <f>IF(D9="", "OK: Field is not populated", IF(AND(LEN(D9)&lt;=255, ISTEXT(D9)),"OK: Field is a string of 255 chars or less","ERROR: Must be a string of 255 chars or less"))</f>
        <v>OK: Field is not populated</v>
      </c>
      <c r="G9" s="92" t="str">
        <f>Table13423[[#This Row],[Description]]</f>
        <v>If you choose ‘Contract renewal’ for ‘Submission type’, please provide a short description of the changes made to the contract.
We expect a renewal notification only if there is a significant change in the contractual arrangement.</v>
      </c>
    </row>
    <row r="11" spans="2:8" ht="22.5" customHeight="1">
      <c r="B11" s="79"/>
    </row>
  </sheetData>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4247316-4EE6-43C4-A46C-025C88FA7D75}">
          <x14:formula1>
            <xm:f>Taxonomies_Notification!$B$3:$B$5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9FDB-500B-4503-B685-7D80E9B8E8BF}">
  <dimension ref="A1:XFC21"/>
  <sheetViews>
    <sheetView workbookViewId="0">
      <selection activeCell="AE4" sqref="AE4"/>
    </sheetView>
  </sheetViews>
  <sheetFormatPr defaultColWidth="9.140625" defaultRowHeight="15"/>
  <cols>
    <col min="1" max="1" width="3" style="1" customWidth="1"/>
    <col min="2" max="2" width="14.140625" style="1" customWidth="1"/>
    <col min="3" max="3" width="45.5703125" style="1" customWidth="1"/>
    <col min="4" max="4" width="32" style="1" customWidth="1"/>
    <col min="5" max="5" width="22.85546875" style="1" customWidth="1"/>
    <col min="6" max="6" width="69.28515625" style="1" customWidth="1"/>
    <col min="7" max="7" width="26.7109375" style="1" customWidth="1"/>
    <col min="8" max="8" width="71.42578125" style="1" customWidth="1"/>
    <col min="9" max="9" width="46.7109375" style="1" customWidth="1"/>
    <col min="10" max="10" width="23.42578125" style="1" customWidth="1"/>
    <col min="11" max="11" width="57" style="1" customWidth="1"/>
    <col min="12" max="12" width="32.7109375" style="1" customWidth="1"/>
    <col min="13" max="13" width="40.7109375" style="1" customWidth="1"/>
    <col min="14" max="14" width="38.85546875" style="1" customWidth="1"/>
    <col min="15" max="15" width="27.5703125" style="1" customWidth="1"/>
    <col min="16" max="16" width="51.140625" style="1" customWidth="1"/>
    <col min="17" max="17" width="24" style="1" customWidth="1"/>
    <col min="18" max="18" width="47.7109375" style="1" customWidth="1"/>
    <col min="19" max="19" width="23.7109375" style="1" customWidth="1"/>
    <col min="20" max="22" width="71.42578125" style="1" customWidth="1"/>
    <col min="23" max="23" width="46.42578125" style="1" customWidth="1"/>
    <col min="24" max="24" width="42.28515625" style="1" customWidth="1"/>
    <col min="25" max="25" width="48.7109375" style="1" customWidth="1"/>
    <col min="26" max="26" width="37.28515625" style="1" customWidth="1"/>
    <col min="27" max="27" width="42.140625" style="1" customWidth="1"/>
    <col min="28" max="28" width="42.28515625" style="1" customWidth="1"/>
    <col min="29" max="29" width="34.28515625" style="1" customWidth="1"/>
    <col min="30" max="30" width="44.42578125" style="1" customWidth="1"/>
    <col min="31" max="31" width="31.5703125" style="1" customWidth="1"/>
    <col min="32" max="32" width="40.5703125" style="1" customWidth="1"/>
    <col min="33" max="33" width="44.85546875" style="1" customWidth="1"/>
    <col min="34" max="34" width="37.5703125" style="1" customWidth="1"/>
    <col min="35" max="35" width="31.140625" style="1" customWidth="1"/>
    <col min="36" max="36" width="35.42578125" style="1" customWidth="1"/>
    <col min="37" max="37" width="31.7109375" style="1" customWidth="1"/>
    <col min="38" max="38" width="36" style="1" customWidth="1"/>
    <col min="39" max="39" width="32.7109375" style="1" customWidth="1"/>
    <col min="40" max="40" width="67.7109375" style="1" customWidth="1"/>
    <col min="41" max="43" width="71.42578125" style="1" customWidth="1"/>
    <col min="44" max="44" width="49.5703125" style="1" customWidth="1"/>
    <col min="45" max="45" width="31.140625" style="1" customWidth="1"/>
    <col min="46" max="46" width="39.7109375" style="1" customWidth="1"/>
    <col min="47" max="47" width="38.28515625" style="1" customWidth="1"/>
    <col min="48" max="48" width="53.7109375" style="1" customWidth="1"/>
    <col min="49" max="16384" width="9.140625" style="1"/>
  </cols>
  <sheetData>
    <row r="1" spans="1:16383" ht="12" customHeight="1"/>
    <row r="2" spans="1:16383" s="31" customFormat="1" ht="15.75">
      <c r="B2" s="68" t="s">
        <v>14</v>
      </c>
      <c r="C2" s="69">
        <v>2.0099999999999998</v>
      </c>
      <c r="D2" s="70">
        <v>2.02</v>
      </c>
      <c r="E2" s="69">
        <v>2.0299999999999998</v>
      </c>
      <c r="F2" s="70">
        <v>2.04</v>
      </c>
      <c r="G2" s="69">
        <v>2.0499999999999998</v>
      </c>
      <c r="H2" s="70">
        <v>2.06</v>
      </c>
      <c r="I2" s="69">
        <v>2.0699999999999998</v>
      </c>
      <c r="J2" s="70">
        <v>2.08</v>
      </c>
      <c r="K2" s="69">
        <v>2.09</v>
      </c>
      <c r="L2" s="70">
        <v>2.1</v>
      </c>
      <c r="M2" s="69">
        <v>2.11</v>
      </c>
      <c r="N2" s="70">
        <v>2.12</v>
      </c>
      <c r="O2" s="69">
        <v>2.13</v>
      </c>
      <c r="P2" s="70">
        <v>2.14</v>
      </c>
      <c r="Q2" s="71">
        <v>3.01</v>
      </c>
      <c r="R2" s="70">
        <v>3.02</v>
      </c>
      <c r="S2" s="71">
        <v>3.03</v>
      </c>
      <c r="T2" s="70">
        <v>3.04</v>
      </c>
      <c r="U2" s="71">
        <v>3.05</v>
      </c>
      <c r="V2" s="70">
        <v>3.06</v>
      </c>
      <c r="W2" s="71">
        <v>3.07</v>
      </c>
      <c r="X2" s="70">
        <v>3.08</v>
      </c>
      <c r="Y2" s="71">
        <v>3.09</v>
      </c>
      <c r="Z2" s="70">
        <v>3.1</v>
      </c>
      <c r="AA2" s="71">
        <v>3.11</v>
      </c>
      <c r="AB2" s="70">
        <v>3.12</v>
      </c>
      <c r="AC2" s="71">
        <v>3.13</v>
      </c>
      <c r="AD2" s="70">
        <v>3.14</v>
      </c>
      <c r="AE2" s="71">
        <v>3.15</v>
      </c>
      <c r="AF2" s="70">
        <v>4.01</v>
      </c>
      <c r="AG2" s="71">
        <v>4.0199999999999996</v>
      </c>
      <c r="AH2" s="70">
        <v>4.03</v>
      </c>
      <c r="AI2" s="71">
        <v>4.04</v>
      </c>
      <c r="AJ2" s="70">
        <v>4.05</v>
      </c>
      <c r="AK2" s="71">
        <v>4.0599999999999996</v>
      </c>
      <c r="AL2" s="70">
        <v>4.07</v>
      </c>
      <c r="AM2" s="71">
        <v>4.08</v>
      </c>
      <c r="AN2" s="70">
        <v>4.09</v>
      </c>
      <c r="AO2" s="71">
        <v>4.0999999999999996</v>
      </c>
      <c r="AP2" s="70">
        <v>4.1100000000000003</v>
      </c>
      <c r="AQ2" s="71">
        <v>4.12</v>
      </c>
      <c r="AR2" s="70">
        <v>4.13</v>
      </c>
      <c r="AS2" s="71">
        <v>4.1399999999999997</v>
      </c>
      <c r="AT2" s="70">
        <v>5.01</v>
      </c>
      <c r="AU2" s="69">
        <v>5.0199999999999996</v>
      </c>
      <c r="AV2" s="70">
        <v>5.03</v>
      </c>
    </row>
    <row r="3" spans="1:16383" s="32" customFormat="1" ht="78" customHeight="1">
      <c r="B3" s="97" t="s">
        <v>1</v>
      </c>
      <c r="C3" s="33" t="s">
        <v>15</v>
      </c>
      <c r="D3" s="34" t="s">
        <v>16</v>
      </c>
      <c r="E3" s="33" t="s">
        <v>17</v>
      </c>
      <c r="F3" s="33" t="s">
        <v>18</v>
      </c>
      <c r="G3" s="33" t="s">
        <v>19</v>
      </c>
      <c r="H3" s="33" t="s">
        <v>20</v>
      </c>
      <c r="I3" s="33" t="s">
        <v>21</v>
      </c>
      <c r="J3" s="34" t="s">
        <v>22</v>
      </c>
      <c r="K3" s="33" t="s">
        <v>23</v>
      </c>
      <c r="L3" s="34" t="s">
        <v>24</v>
      </c>
      <c r="M3" s="33" t="s">
        <v>25</v>
      </c>
      <c r="N3" s="34" t="s">
        <v>26</v>
      </c>
      <c r="O3" s="33" t="s">
        <v>27</v>
      </c>
      <c r="P3" s="33" t="s">
        <v>28</v>
      </c>
      <c r="Q3" s="35" t="s">
        <v>29</v>
      </c>
      <c r="R3" s="34" t="s">
        <v>30</v>
      </c>
      <c r="S3" s="33" t="s">
        <v>31</v>
      </c>
      <c r="T3" s="33" t="s">
        <v>32</v>
      </c>
      <c r="U3" s="33" t="s">
        <v>33</v>
      </c>
      <c r="V3" s="34" t="s">
        <v>34</v>
      </c>
      <c r="W3" s="33" t="s">
        <v>35</v>
      </c>
      <c r="X3" s="34" t="s">
        <v>36</v>
      </c>
      <c r="Y3" s="33" t="s">
        <v>37</v>
      </c>
      <c r="Z3" s="34" t="s">
        <v>38</v>
      </c>
      <c r="AA3" s="33" t="s">
        <v>39</v>
      </c>
      <c r="AB3" s="34" t="s">
        <v>40</v>
      </c>
      <c r="AC3" s="33" t="s">
        <v>41</v>
      </c>
      <c r="AD3" s="34" t="s">
        <v>42</v>
      </c>
      <c r="AE3" s="33" t="s">
        <v>43</v>
      </c>
      <c r="AF3" s="34" t="s">
        <v>44</v>
      </c>
      <c r="AG3" s="33" t="s">
        <v>45</v>
      </c>
      <c r="AH3" s="34" t="s">
        <v>46</v>
      </c>
      <c r="AI3" s="33" t="s">
        <v>47</v>
      </c>
      <c r="AJ3" s="34" t="s">
        <v>48</v>
      </c>
      <c r="AK3" s="33" t="s">
        <v>49</v>
      </c>
      <c r="AL3" s="34" t="s">
        <v>50</v>
      </c>
      <c r="AM3" s="33" t="s">
        <v>51</v>
      </c>
      <c r="AN3" s="34" t="s">
        <v>52</v>
      </c>
      <c r="AO3" s="33" t="s">
        <v>53</v>
      </c>
      <c r="AP3" s="36" t="s">
        <v>54</v>
      </c>
      <c r="AQ3" s="33" t="s">
        <v>55</v>
      </c>
      <c r="AR3" s="34" t="s">
        <v>56</v>
      </c>
      <c r="AS3" s="33" t="s">
        <v>57</v>
      </c>
      <c r="AT3" s="34" t="s">
        <v>58</v>
      </c>
      <c r="AU3" s="33" t="s">
        <v>59</v>
      </c>
      <c r="AV3" s="98" t="s">
        <v>60</v>
      </c>
    </row>
    <row r="4" spans="1:16383" s="32" customFormat="1" ht="36" customHeight="1">
      <c r="A4" s="1"/>
      <c r="B4" s="116"/>
      <c r="C4" s="117"/>
      <c r="D4" s="118"/>
      <c r="E4" s="119"/>
      <c r="F4" s="117"/>
      <c r="G4" s="117"/>
      <c r="H4" s="117"/>
      <c r="I4" s="117"/>
      <c r="J4" s="118"/>
      <c r="K4" s="120"/>
      <c r="L4" s="120"/>
      <c r="M4" s="120"/>
      <c r="N4" s="118"/>
      <c r="O4" s="117"/>
      <c r="P4" s="117"/>
      <c r="Q4" s="117"/>
      <c r="R4" s="121"/>
      <c r="S4" s="117"/>
      <c r="T4" s="117"/>
      <c r="U4" s="117"/>
      <c r="V4" s="118"/>
      <c r="W4" s="117"/>
      <c r="X4" s="118"/>
      <c r="Y4" s="117"/>
      <c r="Z4" s="118"/>
      <c r="AA4" s="117"/>
      <c r="AB4" s="118"/>
      <c r="AC4" s="117"/>
      <c r="AD4" s="118"/>
      <c r="AE4" s="126"/>
      <c r="AF4" s="121"/>
      <c r="AG4" s="117"/>
      <c r="AH4" s="118"/>
      <c r="AI4" s="121"/>
      <c r="AJ4" s="118"/>
      <c r="AK4" s="121"/>
      <c r="AL4" s="118"/>
      <c r="AM4" s="121"/>
      <c r="AN4" s="118"/>
      <c r="AO4" s="117"/>
      <c r="AP4" s="122"/>
      <c r="AQ4" s="117"/>
      <c r="AR4" s="118"/>
      <c r="AS4" s="121"/>
      <c r="AT4" s="118"/>
      <c r="AU4" s="117"/>
      <c r="AV4" s="123"/>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c r="AML4" s="1"/>
      <c r="AMM4" s="1"/>
      <c r="AMN4" s="1"/>
      <c r="AMO4" s="1"/>
      <c r="AMP4" s="1"/>
      <c r="AMQ4" s="1"/>
      <c r="AMR4" s="1"/>
      <c r="AMS4" s="1"/>
      <c r="AMT4" s="1"/>
      <c r="AMU4" s="1"/>
      <c r="AMV4" s="1"/>
      <c r="AMW4" s="1"/>
      <c r="AMX4" s="1"/>
      <c r="AMY4" s="1"/>
      <c r="AMZ4" s="1"/>
      <c r="ANA4" s="1"/>
      <c r="ANB4" s="1"/>
      <c r="ANC4" s="1"/>
      <c r="AND4" s="1"/>
      <c r="ANE4" s="1"/>
      <c r="ANF4" s="1"/>
      <c r="ANG4" s="1"/>
      <c r="ANH4" s="1"/>
      <c r="ANI4" s="1"/>
      <c r="ANJ4" s="1"/>
      <c r="ANK4" s="1"/>
      <c r="ANL4" s="1"/>
      <c r="ANM4" s="1"/>
      <c r="ANN4" s="1"/>
      <c r="ANO4" s="1"/>
      <c r="ANP4" s="1"/>
      <c r="ANQ4" s="1"/>
      <c r="ANR4" s="1"/>
      <c r="ANS4" s="1"/>
      <c r="ANT4" s="1"/>
      <c r="ANU4" s="1"/>
      <c r="ANV4" s="1"/>
      <c r="ANW4" s="1"/>
      <c r="ANX4" s="1"/>
      <c r="ANY4" s="1"/>
      <c r="ANZ4" s="1"/>
      <c r="AOA4" s="1"/>
      <c r="AOB4" s="1"/>
      <c r="AOC4" s="1"/>
      <c r="AOD4" s="1"/>
      <c r="AOE4" s="1"/>
      <c r="AOF4" s="1"/>
      <c r="AOG4" s="1"/>
      <c r="AOH4" s="1"/>
      <c r="AOI4" s="1"/>
      <c r="AOJ4" s="1"/>
      <c r="AOK4" s="1"/>
      <c r="AOL4" s="1"/>
      <c r="AOM4" s="1"/>
      <c r="AON4" s="1"/>
      <c r="AOO4" s="1"/>
      <c r="AOP4" s="1"/>
      <c r="AOQ4" s="1"/>
      <c r="AOR4" s="1"/>
      <c r="AOS4" s="1"/>
      <c r="AOT4" s="1"/>
      <c r="AOU4" s="1"/>
      <c r="AOV4" s="1"/>
      <c r="AOW4" s="1"/>
      <c r="AOX4" s="1"/>
      <c r="AOY4" s="1"/>
      <c r="AOZ4" s="1"/>
      <c r="APA4" s="1"/>
      <c r="APB4" s="1"/>
      <c r="APC4" s="1"/>
      <c r="APD4" s="1"/>
      <c r="APE4" s="1"/>
      <c r="APF4" s="1"/>
      <c r="APG4" s="1"/>
      <c r="APH4" s="1"/>
      <c r="API4" s="1"/>
      <c r="APJ4" s="1"/>
      <c r="APK4" s="1"/>
      <c r="APL4" s="1"/>
      <c r="APM4" s="1"/>
      <c r="APN4" s="1"/>
      <c r="APO4" s="1"/>
      <c r="APP4" s="1"/>
      <c r="APQ4" s="1"/>
      <c r="APR4" s="1"/>
      <c r="APS4" s="1"/>
      <c r="APT4" s="1"/>
      <c r="APU4" s="1"/>
      <c r="APV4" s="1"/>
      <c r="APW4" s="1"/>
      <c r="APX4" s="1"/>
      <c r="APY4" s="1"/>
      <c r="APZ4" s="1"/>
      <c r="AQA4" s="1"/>
      <c r="AQB4" s="1"/>
      <c r="AQC4" s="1"/>
      <c r="AQD4" s="1"/>
      <c r="AQE4" s="1"/>
      <c r="AQF4" s="1"/>
      <c r="AQG4" s="1"/>
      <c r="AQH4" s="1"/>
      <c r="AQI4" s="1"/>
      <c r="AQJ4" s="1"/>
      <c r="AQK4" s="1"/>
      <c r="AQL4" s="1"/>
      <c r="AQM4" s="1"/>
      <c r="AQN4" s="1"/>
      <c r="AQO4" s="1"/>
      <c r="AQP4" s="1"/>
      <c r="AQQ4" s="1"/>
      <c r="AQR4" s="1"/>
      <c r="AQS4" s="1"/>
      <c r="AQT4" s="1"/>
      <c r="AQU4" s="1"/>
      <c r="AQV4" s="1"/>
      <c r="AQW4" s="1"/>
      <c r="AQX4" s="1"/>
      <c r="AQY4" s="1"/>
      <c r="AQZ4" s="1"/>
      <c r="ARA4" s="1"/>
      <c r="ARB4" s="1"/>
      <c r="ARC4" s="1"/>
      <c r="ARD4" s="1"/>
      <c r="ARE4" s="1"/>
      <c r="ARF4" s="1"/>
      <c r="ARG4" s="1"/>
      <c r="ARH4" s="1"/>
      <c r="ARI4" s="1"/>
      <c r="ARJ4" s="1"/>
      <c r="ARK4" s="1"/>
      <c r="ARL4" s="1"/>
      <c r="ARM4" s="1"/>
      <c r="ARN4" s="1"/>
      <c r="ARO4" s="1"/>
      <c r="ARP4" s="1"/>
      <c r="ARQ4" s="1"/>
      <c r="ARR4" s="1"/>
      <c r="ARS4" s="1"/>
      <c r="ART4" s="1"/>
      <c r="ARU4" s="1"/>
      <c r="ARV4" s="1"/>
      <c r="ARW4" s="1"/>
      <c r="ARX4" s="1"/>
      <c r="ARY4" s="1"/>
      <c r="ARZ4" s="1"/>
      <c r="ASA4" s="1"/>
      <c r="ASB4" s="1"/>
      <c r="ASC4" s="1"/>
      <c r="ASD4" s="1"/>
      <c r="ASE4" s="1"/>
      <c r="ASF4" s="1"/>
      <c r="ASG4" s="1"/>
      <c r="ASH4" s="1"/>
      <c r="ASI4" s="1"/>
      <c r="ASJ4" s="1"/>
      <c r="ASK4" s="1"/>
      <c r="ASL4" s="1"/>
      <c r="ASM4" s="1"/>
      <c r="ASN4" s="1"/>
      <c r="ASO4" s="1"/>
      <c r="ASP4" s="1"/>
      <c r="ASQ4" s="1"/>
      <c r="ASR4" s="1"/>
      <c r="ASS4" s="1"/>
      <c r="AST4" s="1"/>
      <c r="ASU4" s="1"/>
      <c r="ASV4" s="1"/>
      <c r="ASW4" s="1"/>
      <c r="ASX4" s="1"/>
      <c r="ASY4" s="1"/>
      <c r="ASZ4" s="1"/>
      <c r="ATA4" s="1"/>
      <c r="ATB4" s="1"/>
      <c r="ATC4" s="1"/>
      <c r="ATD4" s="1"/>
      <c r="ATE4" s="1"/>
      <c r="ATF4" s="1"/>
      <c r="ATG4" s="1"/>
      <c r="ATH4" s="1"/>
      <c r="ATI4" s="1"/>
      <c r="ATJ4" s="1"/>
      <c r="ATK4" s="1"/>
      <c r="ATL4" s="1"/>
      <c r="ATM4" s="1"/>
      <c r="ATN4" s="1"/>
      <c r="ATO4" s="1"/>
      <c r="ATP4" s="1"/>
      <c r="ATQ4" s="1"/>
      <c r="ATR4" s="1"/>
      <c r="ATS4" s="1"/>
      <c r="ATT4" s="1"/>
      <c r="ATU4" s="1"/>
      <c r="ATV4" s="1"/>
      <c r="ATW4" s="1"/>
      <c r="ATX4" s="1"/>
      <c r="ATY4" s="1"/>
      <c r="ATZ4" s="1"/>
      <c r="AUA4" s="1"/>
      <c r="AUB4" s="1"/>
      <c r="AUC4" s="1"/>
      <c r="AUD4" s="1"/>
      <c r="AUE4" s="1"/>
      <c r="AUF4" s="1"/>
      <c r="AUG4" s="1"/>
      <c r="AUH4" s="1"/>
      <c r="AUI4" s="1"/>
      <c r="AUJ4" s="1"/>
      <c r="AUK4" s="1"/>
      <c r="AUL4" s="1"/>
      <c r="AUM4" s="1"/>
      <c r="AUN4" s="1"/>
      <c r="AUO4" s="1"/>
      <c r="AUP4" s="1"/>
      <c r="AUQ4" s="1"/>
      <c r="AUR4" s="1"/>
      <c r="AUS4" s="1"/>
      <c r="AUT4" s="1"/>
      <c r="AUU4" s="1"/>
      <c r="AUV4" s="1"/>
      <c r="AUW4" s="1"/>
      <c r="AUX4" s="1"/>
      <c r="AUY4" s="1"/>
      <c r="AUZ4" s="1"/>
      <c r="AVA4" s="1"/>
      <c r="AVB4" s="1"/>
      <c r="AVC4" s="1"/>
      <c r="AVD4" s="1"/>
      <c r="AVE4" s="1"/>
      <c r="AVF4" s="1"/>
      <c r="AVG4" s="1"/>
      <c r="AVH4" s="1"/>
      <c r="AVI4" s="1"/>
      <c r="AVJ4" s="1"/>
      <c r="AVK4" s="1"/>
      <c r="AVL4" s="1"/>
      <c r="AVM4" s="1"/>
      <c r="AVN4" s="1"/>
      <c r="AVO4" s="1"/>
      <c r="AVP4" s="1"/>
      <c r="AVQ4" s="1"/>
      <c r="AVR4" s="1"/>
      <c r="AVS4" s="1"/>
      <c r="AVT4" s="1"/>
      <c r="AVU4" s="1"/>
      <c r="AVV4" s="1"/>
      <c r="AVW4" s="1"/>
      <c r="AVX4" s="1"/>
      <c r="AVY4" s="1"/>
      <c r="AVZ4" s="1"/>
      <c r="AWA4" s="1"/>
      <c r="AWB4" s="1"/>
      <c r="AWC4" s="1"/>
      <c r="AWD4" s="1"/>
      <c r="AWE4" s="1"/>
      <c r="AWF4" s="1"/>
      <c r="AWG4" s="1"/>
      <c r="AWH4" s="1"/>
      <c r="AWI4" s="1"/>
      <c r="AWJ4" s="1"/>
      <c r="AWK4" s="1"/>
      <c r="AWL4" s="1"/>
      <c r="AWM4" s="1"/>
      <c r="AWN4" s="1"/>
      <c r="AWO4" s="1"/>
      <c r="AWP4" s="1"/>
      <c r="AWQ4" s="1"/>
      <c r="AWR4" s="1"/>
      <c r="AWS4" s="1"/>
      <c r="AWT4" s="1"/>
      <c r="AWU4" s="1"/>
      <c r="AWV4" s="1"/>
      <c r="AWW4" s="1"/>
      <c r="AWX4" s="1"/>
      <c r="AWY4" s="1"/>
      <c r="AWZ4" s="1"/>
      <c r="AXA4" s="1"/>
      <c r="AXB4" s="1"/>
      <c r="AXC4" s="1"/>
      <c r="AXD4" s="1"/>
      <c r="AXE4" s="1"/>
      <c r="AXF4" s="1"/>
      <c r="AXG4" s="1"/>
      <c r="AXH4" s="1"/>
      <c r="AXI4" s="1"/>
      <c r="AXJ4" s="1"/>
      <c r="AXK4" s="1"/>
      <c r="AXL4" s="1"/>
      <c r="AXM4" s="1"/>
      <c r="AXN4" s="1"/>
      <c r="AXO4" s="1"/>
      <c r="AXP4" s="1"/>
      <c r="AXQ4" s="1"/>
      <c r="AXR4" s="1"/>
      <c r="AXS4" s="1"/>
      <c r="AXT4" s="1"/>
      <c r="AXU4" s="1"/>
      <c r="AXV4" s="1"/>
      <c r="AXW4" s="1"/>
      <c r="AXX4" s="1"/>
      <c r="AXY4" s="1"/>
      <c r="AXZ4" s="1"/>
      <c r="AYA4" s="1"/>
      <c r="AYB4" s="1"/>
      <c r="AYC4" s="1"/>
      <c r="AYD4" s="1"/>
      <c r="AYE4" s="1"/>
      <c r="AYF4" s="1"/>
      <c r="AYG4" s="1"/>
      <c r="AYH4" s="1"/>
      <c r="AYI4" s="1"/>
      <c r="AYJ4" s="1"/>
      <c r="AYK4" s="1"/>
      <c r="AYL4" s="1"/>
      <c r="AYM4" s="1"/>
      <c r="AYN4" s="1"/>
      <c r="AYO4" s="1"/>
      <c r="AYP4" s="1"/>
      <c r="AYQ4" s="1"/>
      <c r="AYR4" s="1"/>
      <c r="AYS4" s="1"/>
      <c r="AYT4" s="1"/>
      <c r="AYU4" s="1"/>
      <c r="AYV4" s="1"/>
      <c r="AYW4" s="1"/>
      <c r="AYX4" s="1"/>
      <c r="AYY4" s="1"/>
      <c r="AYZ4" s="1"/>
      <c r="AZA4" s="1"/>
      <c r="AZB4" s="1"/>
      <c r="AZC4" s="1"/>
      <c r="AZD4" s="1"/>
      <c r="AZE4" s="1"/>
      <c r="AZF4" s="1"/>
      <c r="AZG4" s="1"/>
      <c r="AZH4" s="1"/>
      <c r="AZI4" s="1"/>
      <c r="AZJ4" s="1"/>
      <c r="AZK4" s="1"/>
      <c r="AZL4" s="1"/>
      <c r="AZM4" s="1"/>
      <c r="AZN4" s="1"/>
      <c r="AZO4" s="1"/>
      <c r="AZP4" s="1"/>
      <c r="AZQ4" s="1"/>
      <c r="AZR4" s="1"/>
      <c r="AZS4" s="1"/>
      <c r="AZT4" s="1"/>
      <c r="AZU4" s="1"/>
      <c r="AZV4" s="1"/>
      <c r="AZW4" s="1"/>
      <c r="AZX4" s="1"/>
      <c r="AZY4" s="1"/>
      <c r="AZZ4" s="1"/>
      <c r="BAA4" s="1"/>
      <c r="BAB4" s="1"/>
      <c r="BAC4" s="1"/>
      <c r="BAD4" s="1"/>
      <c r="BAE4" s="1"/>
      <c r="BAF4" s="1"/>
      <c r="BAG4" s="1"/>
      <c r="BAH4" s="1"/>
      <c r="BAI4" s="1"/>
      <c r="BAJ4" s="1"/>
      <c r="BAK4" s="1"/>
      <c r="BAL4" s="1"/>
      <c r="BAM4" s="1"/>
      <c r="BAN4" s="1"/>
      <c r="BAO4" s="1"/>
      <c r="BAP4" s="1"/>
      <c r="BAQ4" s="1"/>
      <c r="BAR4" s="1"/>
      <c r="BAS4" s="1"/>
      <c r="BAT4" s="1"/>
      <c r="BAU4" s="1"/>
      <c r="BAV4" s="1"/>
      <c r="BAW4" s="1"/>
      <c r="BAX4" s="1"/>
      <c r="BAY4" s="1"/>
      <c r="BAZ4" s="1"/>
      <c r="BBA4" s="1"/>
      <c r="BBB4" s="1"/>
      <c r="BBC4" s="1"/>
      <c r="BBD4" s="1"/>
      <c r="BBE4" s="1"/>
      <c r="BBF4" s="1"/>
      <c r="BBG4" s="1"/>
      <c r="BBH4" s="1"/>
      <c r="BBI4" s="1"/>
      <c r="BBJ4" s="1"/>
      <c r="BBK4" s="1"/>
      <c r="BBL4" s="1"/>
      <c r="BBM4" s="1"/>
      <c r="BBN4" s="1"/>
      <c r="BBO4" s="1"/>
      <c r="BBP4" s="1"/>
      <c r="BBQ4" s="1"/>
      <c r="BBR4" s="1"/>
      <c r="BBS4" s="1"/>
      <c r="BBT4" s="1"/>
      <c r="BBU4" s="1"/>
      <c r="BBV4" s="1"/>
      <c r="BBW4" s="1"/>
      <c r="BBX4" s="1"/>
      <c r="BBY4" s="1"/>
      <c r="BBZ4" s="1"/>
      <c r="BCA4" s="1"/>
      <c r="BCB4" s="1"/>
      <c r="BCC4" s="1"/>
      <c r="BCD4" s="1"/>
      <c r="BCE4" s="1"/>
      <c r="BCF4" s="1"/>
      <c r="BCG4" s="1"/>
      <c r="BCH4" s="1"/>
      <c r="BCI4" s="1"/>
      <c r="BCJ4" s="1"/>
      <c r="BCK4" s="1"/>
      <c r="BCL4" s="1"/>
      <c r="BCM4" s="1"/>
      <c r="BCN4" s="1"/>
      <c r="BCO4" s="1"/>
      <c r="BCP4" s="1"/>
      <c r="BCQ4" s="1"/>
      <c r="BCR4" s="1"/>
      <c r="BCS4" s="1"/>
      <c r="BCT4" s="1"/>
      <c r="BCU4" s="1"/>
      <c r="BCV4" s="1"/>
      <c r="BCW4" s="1"/>
      <c r="BCX4" s="1"/>
      <c r="BCY4" s="1"/>
      <c r="BCZ4" s="1"/>
      <c r="BDA4" s="1"/>
      <c r="BDB4" s="1"/>
      <c r="BDC4" s="1"/>
      <c r="BDD4" s="1"/>
      <c r="BDE4" s="1"/>
      <c r="BDF4" s="1"/>
      <c r="BDG4" s="1"/>
      <c r="BDH4" s="1"/>
      <c r="BDI4" s="1"/>
      <c r="BDJ4" s="1"/>
      <c r="BDK4" s="1"/>
      <c r="BDL4" s="1"/>
      <c r="BDM4" s="1"/>
      <c r="BDN4" s="1"/>
      <c r="BDO4" s="1"/>
      <c r="BDP4" s="1"/>
      <c r="BDQ4" s="1"/>
      <c r="BDR4" s="1"/>
      <c r="BDS4" s="1"/>
      <c r="BDT4" s="1"/>
      <c r="BDU4" s="1"/>
      <c r="BDV4" s="1"/>
      <c r="BDW4" s="1"/>
      <c r="BDX4" s="1"/>
      <c r="BDY4" s="1"/>
      <c r="BDZ4" s="1"/>
      <c r="BEA4" s="1"/>
      <c r="BEB4" s="1"/>
      <c r="BEC4" s="1"/>
      <c r="BED4" s="1"/>
      <c r="BEE4" s="1"/>
      <c r="BEF4" s="1"/>
      <c r="BEG4" s="1"/>
      <c r="BEH4" s="1"/>
      <c r="BEI4" s="1"/>
      <c r="BEJ4" s="1"/>
      <c r="BEK4" s="1"/>
      <c r="BEL4" s="1"/>
      <c r="BEM4" s="1"/>
      <c r="BEN4" s="1"/>
      <c r="BEO4" s="1"/>
      <c r="BEP4" s="1"/>
      <c r="BEQ4" s="1"/>
      <c r="BER4" s="1"/>
      <c r="BES4" s="1"/>
      <c r="BET4" s="1"/>
      <c r="BEU4" s="1"/>
      <c r="BEV4" s="1"/>
      <c r="BEW4" s="1"/>
      <c r="BEX4" s="1"/>
      <c r="BEY4" s="1"/>
      <c r="BEZ4" s="1"/>
      <c r="BFA4" s="1"/>
      <c r="BFB4" s="1"/>
      <c r="BFC4" s="1"/>
      <c r="BFD4" s="1"/>
      <c r="BFE4" s="1"/>
      <c r="BFF4" s="1"/>
      <c r="BFG4" s="1"/>
      <c r="BFH4" s="1"/>
      <c r="BFI4" s="1"/>
      <c r="BFJ4" s="1"/>
      <c r="BFK4" s="1"/>
      <c r="BFL4" s="1"/>
      <c r="BFM4" s="1"/>
      <c r="BFN4" s="1"/>
      <c r="BFO4" s="1"/>
      <c r="BFP4" s="1"/>
      <c r="BFQ4" s="1"/>
      <c r="BFR4" s="1"/>
      <c r="BFS4" s="1"/>
      <c r="BFT4" s="1"/>
      <c r="BFU4" s="1"/>
      <c r="BFV4" s="1"/>
      <c r="BFW4" s="1"/>
      <c r="BFX4" s="1"/>
      <c r="BFY4" s="1"/>
      <c r="BFZ4" s="1"/>
      <c r="BGA4" s="1"/>
      <c r="BGB4" s="1"/>
      <c r="BGC4" s="1"/>
      <c r="BGD4" s="1"/>
      <c r="BGE4" s="1"/>
      <c r="BGF4" s="1"/>
      <c r="BGG4" s="1"/>
      <c r="BGH4" s="1"/>
      <c r="BGI4" s="1"/>
      <c r="BGJ4" s="1"/>
      <c r="BGK4" s="1"/>
      <c r="BGL4" s="1"/>
      <c r="BGM4" s="1"/>
      <c r="BGN4" s="1"/>
      <c r="BGO4" s="1"/>
      <c r="BGP4" s="1"/>
      <c r="BGQ4" s="1"/>
      <c r="BGR4" s="1"/>
      <c r="BGS4" s="1"/>
      <c r="BGT4" s="1"/>
      <c r="BGU4" s="1"/>
      <c r="BGV4" s="1"/>
      <c r="BGW4" s="1"/>
      <c r="BGX4" s="1"/>
      <c r="BGY4" s="1"/>
      <c r="BGZ4" s="1"/>
      <c r="BHA4" s="1"/>
      <c r="BHB4" s="1"/>
      <c r="BHC4" s="1"/>
      <c r="BHD4" s="1"/>
      <c r="BHE4" s="1"/>
      <c r="BHF4" s="1"/>
      <c r="BHG4" s="1"/>
      <c r="BHH4" s="1"/>
      <c r="BHI4" s="1"/>
      <c r="BHJ4" s="1"/>
      <c r="BHK4" s="1"/>
      <c r="BHL4" s="1"/>
      <c r="BHM4" s="1"/>
      <c r="BHN4" s="1"/>
      <c r="BHO4" s="1"/>
      <c r="BHP4" s="1"/>
      <c r="BHQ4" s="1"/>
      <c r="BHR4" s="1"/>
      <c r="BHS4" s="1"/>
      <c r="BHT4" s="1"/>
      <c r="BHU4" s="1"/>
      <c r="BHV4" s="1"/>
      <c r="BHW4" s="1"/>
      <c r="BHX4" s="1"/>
      <c r="BHY4" s="1"/>
      <c r="BHZ4" s="1"/>
      <c r="BIA4" s="1"/>
      <c r="BIB4" s="1"/>
      <c r="BIC4" s="1"/>
      <c r="BID4" s="1"/>
      <c r="BIE4" s="1"/>
      <c r="BIF4" s="1"/>
      <c r="BIG4" s="1"/>
      <c r="BIH4" s="1"/>
      <c r="BII4" s="1"/>
      <c r="BIJ4" s="1"/>
      <c r="BIK4" s="1"/>
      <c r="BIL4" s="1"/>
      <c r="BIM4" s="1"/>
      <c r="BIN4" s="1"/>
      <c r="BIO4" s="1"/>
      <c r="BIP4" s="1"/>
      <c r="BIQ4" s="1"/>
      <c r="BIR4" s="1"/>
      <c r="BIS4" s="1"/>
      <c r="BIT4" s="1"/>
      <c r="BIU4" s="1"/>
      <c r="BIV4" s="1"/>
      <c r="BIW4" s="1"/>
      <c r="BIX4" s="1"/>
      <c r="BIY4" s="1"/>
      <c r="BIZ4" s="1"/>
      <c r="BJA4" s="1"/>
      <c r="BJB4" s="1"/>
      <c r="BJC4" s="1"/>
      <c r="BJD4" s="1"/>
      <c r="BJE4" s="1"/>
      <c r="BJF4" s="1"/>
      <c r="BJG4" s="1"/>
      <c r="BJH4" s="1"/>
      <c r="BJI4" s="1"/>
      <c r="BJJ4" s="1"/>
      <c r="BJK4" s="1"/>
      <c r="BJL4" s="1"/>
      <c r="BJM4" s="1"/>
      <c r="BJN4" s="1"/>
      <c r="BJO4" s="1"/>
      <c r="BJP4" s="1"/>
      <c r="BJQ4" s="1"/>
      <c r="BJR4" s="1"/>
      <c r="BJS4" s="1"/>
      <c r="BJT4" s="1"/>
      <c r="BJU4" s="1"/>
      <c r="BJV4" s="1"/>
      <c r="BJW4" s="1"/>
      <c r="BJX4" s="1"/>
      <c r="BJY4" s="1"/>
      <c r="BJZ4" s="1"/>
      <c r="BKA4" s="1"/>
      <c r="BKB4" s="1"/>
      <c r="BKC4" s="1"/>
      <c r="BKD4" s="1"/>
      <c r="BKE4" s="1"/>
      <c r="BKF4" s="1"/>
      <c r="BKG4" s="1"/>
      <c r="BKH4" s="1"/>
      <c r="BKI4" s="1"/>
      <c r="BKJ4" s="1"/>
      <c r="BKK4" s="1"/>
      <c r="BKL4" s="1"/>
      <c r="BKM4" s="1"/>
      <c r="BKN4" s="1"/>
      <c r="BKO4" s="1"/>
      <c r="BKP4" s="1"/>
      <c r="BKQ4" s="1"/>
      <c r="BKR4" s="1"/>
      <c r="BKS4" s="1"/>
      <c r="BKT4" s="1"/>
      <c r="BKU4" s="1"/>
      <c r="BKV4" s="1"/>
      <c r="BKW4" s="1"/>
      <c r="BKX4" s="1"/>
      <c r="BKY4" s="1"/>
      <c r="BKZ4" s="1"/>
      <c r="BLA4" s="1"/>
      <c r="BLB4" s="1"/>
      <c r="BLC4" s="1"/>
      <c r="BLD4" s="1"/>
      <c r="BLE4" s="1"/>
      <c r="BLF4" s="1"/>
      <c r="BLG4" s="1"/>
      <c r="BLH4" s="1"/>
      <c r="BLI4" s="1"/>
      <c r="BLJ4" s="1"/>
      <c r="BLK4" s="1"/>
      <c r="BLL4" s="1"/>
      <c r="BLM4" s="1"/>
      <c r="BLN4" s="1"/>
      <c r="BLO4" s="1"/>
      <c r="BLP4" s="1"/>
      <c r="BLQ4" s="1"/>
      <c r="BLR4" s="1"/>
      <c r="BLS4" s="1"/>
      <c r="BLT4" s="1"/>
      <c r="BLU4" s="1"/>
      <c r="BLV4" s="1"/>
      <c r="BLW4" s="1"/>
      <c r="BLX4" s="1"/>
      <c r="BLY4" s="1"/>
      <c r="BLZ4" s="1"/>
      <c r="BMA4" s="1"/>
      <c r="BMB4" s="1"/>
      <c r="BMC4" s="1"/>
      <c r="BMD4" s="1"/>
      <c r="BME4" s="1"/>
      <c r="BMF4" s="1"/>
      <c r="BMG4" s="1"/>
      <c r="BMH4" s="1"/>
      <c r="BMI4" s="1"/>
      <c r="BMJ4" s="1"/>
      <c r="BMK4" s="1"/>
      <c r="BML4" s="1"/>
      <c r="BMM4" s="1"/>
      <c r="BMN4" s="1"/>
      <c r="BMO4" s="1"/>
      <c r="BMP4" s="1"/>
      <c r="BMQ4" s="1"/>
      <c r="BMR4" s="1"/>
      <c r="BMS4" s="1"/>
      <c r="BMT4" s="1"/>
      <c r="BMU4" s="1"/>
      <c r="BMV4" s="1"/>
      <c r="BMW4" s="1"/>
      <c r="BMX4" s="1"/>
      <c r="BMY4" s="1"/>
      <c r="BMZ4" s="1"/>
      <c r="BNA4" s="1"/>
      <c r="BNB4" s="1"/>
      <c r="BNC4" s="1"/>
      <c r="BND4" s="1"/>
      <c r="BNE4" s="1"/>
      <c r="BNF4" s="1"/>
      <c r="BNG4" s="1"/>
      <c r="BNH4" s="1"/>
      <c r="BNI4" s="1"/>
      <c r="BNJ4" s="1"/>
      <c r="BNK4" s="1"/>
      <c r="BNL4" s="1"/>
      <c r="BNM4" s="1"/>
      <c r="BNN4" s="1"/>
      <c r="BNO4" s="1"/>
      <c r="BNP4" s="1"/>
      <c r="BNQ4" s="1"/>
      <c r="BNR4" s="1"/>
      <c r="BNS4" s="1"/>
      <c r="BNT4" s="1"/>
      <c r="BNU4" s="1"/>
      <c r="BNV4" s="1"/>
      <c r="BNW4" s="1"/>
      <c r="BNX4" s="1"/>
      <c r="BNY4" s="1"/>
      <c r="BNZ4" s="1"/>
      <c r="BOA4" s="1"/>
      <c r="BOB4" s="1"/>
      <c r="BOC4" s="1"/>
      <c r="BOD4" s="1"/>
      <c r="BOE4" s="1"/>
      <c r="BOF4" s="1"/>
      <c r="BOG4" s="1"/>
      <c r="BOH4" s="1"/>
      <c r="BOI4" s="1"/>
      <c r="BOJ4" s="1"/>
      <c r="BOK4" s="1"/>
      <c r="BOL4" s="1"/>
      <c r="BOM4" s="1"/>
      <c r="BON4" s="1"/>
      <c r="BOO4" s="1"/>
      <c r="BOP4" s="1"/>
      <c r="BOQ4" s="1"/>
      <c r="BOR4" s="1"/>
      <c r="BOS4" s="1"/>
      <c r="BOT4" s="1"/>
      <c r="BOU4" s="1"/>
      <c r="BOV4" s="1"/>
      <c r="BOW4" s="1"/>
      <c r="BOX4" s="1"/>
      <c r="BOY4" s="1"/>
      <c r="BOZ4" s="1"/>
      <c r="BPA4" s="1"/>
      <c r="BPB4" s="1"/>
      <c r="BPC4" s="1"/>
      <c r="BPD4" s="1"/>
      <c r="BPE4" s="1"/>
      <c r="BPF4" s="1"/>
      <c r="BPG4" s="1"/>
      <c r="BPH4" s="1"/>
      <c r="BPI4" s="1"/>
      <c r="BPJ4" s="1"/>
      <c r="BPK4" s="1"/>
      <c r="BPL4" s="1"/>
      <c r="BPM4" s="1"/>
      <c r="BPN4" s="1"/>
      <c r="BPO4" s="1"/>
      <c r="BPP4" s="1"/>
      <c r="BPQ4" s="1"/>
      <c r="BPR4" s="1"/>
      <c r="BPS4" s="1"/>
      <c r="BPT4" s="1"/>
      <c r="BPU4" s="1"/>
      <c r="BPV4" s="1"/>
      <c r="BPW4" s="1"/>
      <c r="BPX4" s="1"/>
      <c r="BPY4" s="1"/>
      <c r="BPZ4" s="1"/>
      <c r="BQA4" s="1"/>
      <c r="BQB4" s="1"/>
      <c r="BQC4" s="1"/>
      <c r="BQD4" s="1"/>
      <c r="BQE4" s="1"/>
      <c r="BQF4" s="1"/>
      <c r="BQG4" s="1"/>
      <c r="BQH4" s="1"/>
      <c r="BQI4" s="1"/>
      <c r="BQJ4" s="1"/>
      <c r="BQK4" s="1"/>
      <c r="BQL4" s="1"/>
      <c r="BQM4" s="1"/>
      <c r="BQN4" s="1"/>
      <c r="BQO4" s="1"/>
      <c r="BQP4" s="1"/>
      <c r="BQQ4" s="1"/>
      <c r="BQR4" s="1"/>
      <c r="BQS4" s="1"/>
      <c r="BQT4" s="1"/>
      <c r="BQU4" s="1"/>
      <c r="BQV4" s="1"/>
      <c r="BQW4" s="1"/>
      <c r="BQX4" s="1"/>
      <c r="BQY4" s="1"/>
      <c r="BQZ4" s="1"/>
      <c r="BRA4" s="1"/>
      <c r="BRB4" s="1"/>
      <c r="BRC4" s="1"/>
      <c r="BRD4" s="1"/>
      <c r="BRE4" s="1"/>
      <c r="BRF4" s="1"/>
      <c r="BRG4" s="1"/>
      <c r="BRH4" s="1"/>
      <c r="BRI4" s="1"/>
      <c r="BRJ4" s="1"/>
      <c r="BRK4" s="1"/>
      <c r="BRL4" s="1"/>
      <c r="BRM4" s="1"/>
      <c r="BRN4" s="1"/>
      <c r="BRO4" s="1"/>
      <c r="BRP4" s="1"/>
      <c r="BRQ4" s="1"/>
      <c r="BRR4" s="1"/>
      <c r="BRS4" s="1"/>
      <c r="BRT4" s="1"/>
      <c r="BRU4" s="1"/>
      <c r="BRV4" s="1"/>
      <c r="BRW4" s="1"/>
      <c r="BRX4" s="1"/>
      <c r="BRY4" s="1"/>
      <c r="BRZ4" s="1"/>
      <c r="BSA4" s="1"/>
      <c r="BSB4" s="1"/>
      <c r="BSC4" s="1"/>
      <c r="BSD4" s="1"/>
      <c r="BSE4" s="1"/>
      <c r="BSF4" s="1"/>
      <c r="BSG4" s="1"/>
      <c r="BSH4" s="1"/>
      <c r="BSI4" s="1"/>
      <c r="BSJ4" s="1"/>
      <c r="BSK4" s="1"/>
      <c r="BSL4" s="1"/>
      <c r="BSM4" s="1"/>
      <c r="BSN4" s="1"/>
      <c r="BSO4" s="1"/>
      <c r="BSP4" s="1"/>
      <c r="BSQ4" s="1"/>
      <c r="BSR4" s="1"/>
      <c r="BSS4" s="1"/>
      <c r="BST4" s="1"/>
      <c r="BSU4" s="1"/>
      <c r="BSV4" s="1"/>
      <c r="BSW4" s="1"/>
      <c r="BSX4" s="1"/>
      <c r="BSY4" s="1"/>
      <c r="BSZ4" s="1"/>
      <c r="BTA4" s="1"/>
      <c r="BTB4" s="1"/>
      <c r="BTC4" s="1"/>
      <c r="BTD4" s="1"/>
      <c r="BTE4" s="1"/>
      <c r="BTF4" s="1"/>
      <c r="BTG4" s="1"/>
      <c r="BTH4" s="1"/>
      <c r="BTI4" s="1"/>
      <c r="BTJ4" s="1"/>
      <c r="BTK4" s="1"/>
      <c r="BTL4" s="1"/>
      <c r="BTM4" s="1"/>
      <c r="BTN4" s="1"/>
      <c r="BTO4" s="1"/>
      <c r="BTP4" s="1"/>
      <c r="BTQ4" s="1"/>
      <c r="BTR4" s="1"/>
      <c r="BTS4" s="1"/>
      <c r="BTT4" s="1"/>
      <c r="BTU4" s="1"/>
      <c r="BTV4" s="1"/>
      <c r="BTW4" s="1"/>
      <c r="BTX4" s="1"/>
      <c r="BTY4" s="1"/>
      <c r="BTZ4" s="1"/>
      <c r="BUA4" s="1"/>
      <c r="BUB4" s="1"/>
      <c r="BUC4" s="1"/>
      <c r="BUD4" s="1"/>
      <c r="BUE4" s="1"/>
      <c r="BUF4" s="1"/>
      <c r="BUG4" s="1"/>
      <c r="BUH4" s="1"/>
      <c r="BUI4" s="1"/>
      <c r="BUJ4" s="1"/>
      <c r="BUK4" s="1"/>
      <c r="BUL4" s="1"/>
      <c r="BUM4" s="1"/>
      <c r="BUN4" s="1"/>
      <c r="BUO4" s="1"/>
      <c r="BUP4" s="1"/>
      <c r="BUQ4" s="1"/>
      <c r="BUR4" s="1"/>
      <c r="BUS4" s="1"/>
      <c r="BUT4" s="1"/>
      <c r="BUU4" s="1"/>
      <c r="BUV4" s="1"/>
      <c r="BUW4" s="1"/>
      <c r="BUX4" s="1"/>
      <c r="BUY4" s="1"/>
      <c r="BUZ4" s="1"/>
      <c r="BVA4" s="1"/>
      <c r="BVB4" s="1"/>
      <c r="BVC4" s="1"/>
      <c r="BVD4" s="1"/>
      <c r="BVE4" s="1"/>
      <c r="BVF4" s="1"/>
      <c r="BVG4" s="1"/>
      <c r="BVH4" s="1"/>
      <c r="BVI4" s="1"/>
      <c r="BVJ4" s="1"/>
      <c r="BVK4" s="1"/>
      <c r="BVL4" s="1"/>
      <c r="BVM4" s="1"/>
      <c r="BVN4" s="1"/>
      <c r="BVO4" s="1"/>
      <c r="BVP4" s="1"/>
      <c r="BVQ4" s="1"/>
      <c r="BVR4" s="1"/>
      <c r="BVS4" s="1"/>
      <c r="BVT4" s="1"/>
      <c r="BVU4" s="1"/>
      <c r="BVV4" s="1"/>
      <c r="BVW4" s="1"/>
      <c r="BVX4" s="1"/>
      <c r="BVY4" s="1"/>
      <c r="BVZ4" s="1"/>
      <c r="BWA4" s="1"/>
      <c r="BWB4" s="1"/>
      <c r="BWC4" s="1"/>
      <c r="BWD4" s="1"/>
      <c r="BWE4" s="1"/>
      <c r="BWF4" s="1"/>
      <c r="BWG4" s="1"/>
      <c r="BWH4" s="1"/>
      <c r="BWI4" s="1"/>
      <c r="BWJ4" s="1"/>
      <c r="BWK4" s="1"/>
      <c r="BWL4" s="1"/>
      <c r="BWM4" s="1"/>
      <c r="BWN4" s="1"/>
      <c r="BWO4" s="1"/>
      <c r="BWP4" s="1"/>
      <c r="BWQ4" s="1"/>
      <c r="BWR4" s="1"/>
      <c r="BWS4" s="1"/>
      <c r="BWT4" s="1"/>
      <c r="BWU4" s="1"/>
      <c r="BWV4" s="1"/>
      <c r="BWW4" s="1"/>
      <c r="BWX4" s="1"/>
      <c r="BWY4" s="1"/>
      <c r="BWZ4" s="1"/>
      <c r="BXA4" s="1"/>
      <c r="BXB4" s="1"/>
      <c r="BXC4" s="1"/>
      <c r="BXD4" s="1"/>
      <c r="BXE4" s="1"/>
      <c r="BXF4" s="1"/>
      <c r="BXG4" s="1"/>
      <c r="BXH4" s="1"/>
      <c r="BXI4" s="1"/>
      <c r="BXJ4" s="1"/>
      <c r="BXK4" s="1"/>
      <c r="BXL4" s="1"/>
      <c r="BXM4" s="1"/>
      <c r="BXN4" s="1"/>
      <c r="BXO4" s="1"/>
      <c r="BXP4" s="1"/>
      <c r="BXQ4" s="1"/>
      <c r="BXR4" s="1"/>
      <c r="BXS4" s="1"/>
      <c r="BXT4" s="1"/>
      <c r="BXU4" s="1"/>
      <c r="BXV4" s="1"/>
      <c r="BXW4" s="1"/>
      <c r="BXX4" s="1"/>
      <c r="BXY4" s="1"/>
      <c r="BXZ4" s="1"/>
      <c r="BYA4" s="1"/>
      <c r="BYB4" s="1"/>
      <c r="BYC4" s="1"/>
      <c r="BYD4" s="1"/>
      <c r="BYE4" s="1"/>
      <c r="BYF4" s="1"/>
      <c r="BYG4" s="1"/>
      <c r="BYH4" s="1"/>
      <c r="BYI4" s="1"/>
      <c r="BYJ4" s="1"/>
      <c r="BYK4" s="1"/>
      <c r="BYL4" s="1"/>
      <c r="BYM4" s="1"/>
      <c r="BYN4" s="1"/>
      <c r="BYO4" s="1"/>
      <c r="BYP4" s="1"/>
      <c r="BYQ4" s="1"/>
      <c r="BYR4" s="1"/>
      <c r="BYS4" s="1"/>
      <c r="BYT4" s="1"/>
      <c r="BYU4" s="1"/>
      <c r="BYV4" s="1"/>
      <c r="BYW4" s="1"/>
      <c r="BYX4" s="1"/>
      <c r="BYY4" s="1"/>
      <c r="BYZ4" s="1"/>
      <c r="BZA4" s="1"/>
      <c r="BZB4" s="1"/>
      <c r="BZC4" s="1"/>
      <c r="BZD4" s="1"/>
      <c r="BZE4" s="1"/>
      <c r="BZF4" s="1"/>
      <c r="BZG4" s="1"/>
      <c r="BZH4" s="1"/>
      <c r="BZI4" s="1"/>
      <c r="BZJ4" s="1"/>
      <c r="BZK4" s="1"/>
      <c r="BZL4" s="1"/>
      <c r="BZM4" s="1"/>
      <c r="BZN4" s="1"/>
      <c r="BZO4" s="1"/>
      <c r="BZP4" s="1"/>
      <c r="BZQ4" s="1"/>
      <c r="BZR4" s="1"/>
      <c r="BZS4" s="1"/>
      <c r="BZT4" s="1"/>
      <c r="BZU4" s="1"/>
      <c r="BZV4" s="1"/>
      <c r="BZW4" s="1"/>
      <c r="BZX4" s="1"/>
      <c r="BZY4" s="1"/>
      <c r="BZZ4" s="1"/>
      <c r="CAA4" s="1"/>
      <c r="CAB4" s="1"/>
      <c r="CAC4" s="1"/>
      <c r="CAD4" s="1"/>
      <c r="CAE4" s="1"/>
      <c r="CAF4" s="1"/>
      <c r="CAG4" s="1"/>
      <c r="CAH4" s="1"/>
      <c r="CAI4" s="1"/>
      <c r="CAJ4" s="1"/>
      <c r="CAK4" s="1"/>
      <c r="CAL4" s="1"/>
      <c r="CAM4" s="1"/>
      <c r="CAN4" s="1"/>
      <c r="CAO4" s="1"/>
      <c r="CAP4" s="1"/>
      <c r="CAQ4" s="1"/>
      <c r="CAR4" s="1"/>
      <c r="CAS4" s="1"/>
      <c r="CAT4" s="1"/>
      <c r="CAU4" s="1"/>
      <c r="CAV4" s="1"/>
      <c r="CAW4" s="1"/>
      <c r="CAX4" s="1"/>
      <c r="CAY4" s="1"/>
      <c r="CAZ4" s="1"/>
      <c r="CBA4" s="1"/>
      <c r="CBB4" s="1"/>
      <c r="CBC4" s="1"/>
      <c r="CBD4" s="1"/>
      <c r="CBE4" s="1"/>
      <c r="CBF4" s="1"/>
      <c r="CBG4" s="1"/>
      <c r="CBH4" s="1"/>
      <c r="CBI4" s="1"/>
      <c r="CBJ4" s="1"/>
      <c r="CBK4" s="1"/>
      <c r="CBL4" s="1"/>
      <c r="CBM4" s="1"/>
      <c r="CBN4" s="1"/>
      <c r="CBO4" s="1"/>
      <c r="CBP4" s="1"/>
      <c r="CBQ4" s="1"/>
      <c r="CBR4" s="1"/>
      <c r="CBS4" s="1"/>
      <c r="CBT4" s="1"/>
      <c r="CBU4" s="1"/>
      <c r="CBV4" s="1"/>
      <c r="CBW4" s="1"/>
      <c r="CBX4" s="1"/>
      <c r="CBY4" s="1"/>
      <c r="CBZ4" s="1"/>
      <c r="CCA4" s="1"/>
      <c r="CCB4" s="1"/>
      <c r="CCC4" s="1"/>
      <c r="CCD4" s="1"/>
      <c r="CCE4" s="1"/>
      <c r="CCF4" s="1"/>
      <c r="CCG4" s="1"/>
      <c r="CCH4" s="1"/>
      <c r="CCI4" s="1"/>
      <c r="CCJ4" s="1"/>
      <c r="CCK4" s="1"/>
      <c r="CCL4" s="1"/>
      <c r="CCM4" s="1"/>
      <c r="CCN4" s="1"/>
      <c r="CCO4" s="1"/>
      <c r="CCP4" s="1"/>
      <c r="CCQ4" s="1"/>
      <c r="CCR4" s="1"/>
      <c r="CCS4" s="1"/>
      <c r="CCT4" s="1"/>
      <c r="CCU4" s="1"/>
      <c r="CCV4" s="1"/>
      <c r="CCW4" s="1"/>
      <c r="CCX4" s="1"/>
      <c r="CCY4" s="1"/>
      <c r="CCZ4" s="1"/>
      <c r="CDA4" s="1"/>
      <c r="CDB4" s="1"/>
      <c r="CDC4" s="1"/>
      <c r="CDD4" s="1"/>
      <c r="CDE4" s="1"/>
      <c r="CDF4" s="1"/>
      <c r="CDG4" s="1"/>
      <c r="CDH4" s="1"/>
      <c r="CDI4" s="1"/>
      <c r="CDJ4" s="1"/>
      <c r="CDK4" s="1"/>
      <c r="CDL4" s="1"/>
      <c r="CDM4" s="1"/>
      <c r="CDN4" s="1"/>
      <c r="CDO4" s="1"/>
      <c r="CDP4" s="1"/>
      <c r="CDQ4" s="1"/>
      <c r="CDR4" s="1"/>
      <c r="CDS4" s="1"/>
      <c r="CDT4" s="1"/>
      <c r="CDU4" s="1"/>
      <c r="CDV4" s="1"/>
      <c r="CDW4" s="1"/>
      <c r="CDX4" s="1"/>
      <c r="CDY4" s="1"/>
      <c r="CDZ4" s="1"/>
      <c r="CEA4" s="1"/>
      <c r="CEB4" s="1"/>
      <c r="CEC4" s="1"/>
      <c r="CED4" s="1"/>
      <c r="CEE4" s="1"/>
      <c r="CEF4" s="1"/>
      <c r="CEG4" s="1"/>
      <c r="CEH4" s="1"/>
      <c r="CEI4" s="1"/>
      <c r="CEJ4" s="1"/>
      <c r="CEK4" s="1"/>
      <c r="CEL4" s="1"/>
      <c r="CEM4" s="1"/>
      <c r="CEN4" s="1"/>
      <c r="CEO4" s="1"/>
      <c r="CEP4" s="1"/>
      <c r="CEQ4" s="1"/>
      <c r="CER4" s="1"/>
      <c r="CES4" s="1"/>
      <c r="CET4" s="1"/>
      <c r="CEU4" s="1"/>
      <c r="CEV4" s="1"/>
      <c r="CEW4" s="1"/>
      <c r="CEX4" s="1"/>
      <c r="CEY4" s="1"/>
      <c r="CEZ4" s="1"/>
      <c r="CFA4" s="1"/>
      <c r="CFB4" s="1"/>
      <c r="CFC4" s="1"/>
      <c r="CFD4" s="1"/>
      <c r="CFE4" s="1"/>
      <c r="CFF4" s="1"/>
      <c r="CFG4" s="1"/>
      <c r="CFH4" s="1"/>
      <c r="CFI4" s="1"/>
      <c r="CFJ4" s="1"/>
      <c r="CFK4" s="1"/>
      <c r="CFL4" s="1"/>
      <c r="CFM4" s="1"/>
      <c r="CFN4" s="1"/>
      <c r="CFO4" s="1"/>
      <c r="CFP4" s="1"/>
      <c r="CFQ4" s="1"/>
      <c r="CFR4" s="1"/>
      <c r="CFS4" s="1"/>
      <c r="CFT4" s="1"/>
      <c r="CFU4" s="1"/>
      <c r="CFV4" s="1"/>
      <c r="CFW4" s="1"/>
      <c r="CFX4" s="1"/>
      <c r="CFY4" s="1"/>
      <c r="CFZ4" s="1"/>
      <c r="CGA4" s="1"/>
      <c r="CGB4" s="1"/>
      <c r="CGC4" s="1"/>
      <c r="CGD4" s="1"/>
      <c r="CGE4" s="1"/>
      <c r="CGF4" s="1"/>
      <c r="CGG4" s="1"/>
      <c r="CGH4" s="1"/>
      <c r="CGI4" s="1"/>
      <c r="CGJ4" s="1"/>
      <c r="CGK4" s="1"/>
      <c r="CGL4" s="1"/>
      <c r="CGM4" s="1"/>
      <c r="CGN4" s="1"/>
      <c r="CGO4" s="1"/>
      <c r="CGP4" s="1"/>
      <c r="CGQ4" s="1"/>
      <c r="CGR4" s="1"/>
      <c r="CGS4" s="1"/>
      <c r="CGT4" s="1"/>
      <c r="CGU4" s="1"/>
      <c r="CGV4" s="1"/>
      <c r="CGW4" s="1"/>
      <c r="CGX4" s="1"/>
      <c r="CGY4" s="1"/>
      <c r="CGZ4" s="1"/>
      <c r="CHA4" s="1"/>
      <c r="CHB4" s="1"/>
      <c r="CHC4" s="1"/>
      <c r="CHD4" s="1"/>
      <c r="CHE4" s="1"/>
      <c r="CHF4" s="1"/>
      <c r="CHG4" s="1"/>
      <c r="CHH4" s="1"/>
      <c r="CHI4" s="1"/>
      <c r="CHJ4" s="1"/>
      <c r="CHK4" s="1"/>
      <c r="CHL4" s="1"/>
      <c r="CHM4" s="1"/>
      <c r="CHN4" s="1"/>
      <c r="CHO4" s="1"/>
      <c r="CHP4" s="1"/>
      <c r="CHQ4" s="1"/>
      <c r="CHR4" s="1"/>
      <c r="CHS4" s="1"/>
      <c r="CHT4" s="1"/>
      <c r="CHU4" s="1"/>
      <c r="CHV4" s="1"/>
      <c r="CHW4" s="1"/>
      <c r="CHX4" s="1"/>
      <c r="CHY4" s="1"/>
      <c r="CHZ4" s="1"/>
      <c r="CIA4" s="1"/>
      <c r="CIB4" s="1"/>
      <c r="CIC4" s="1"/>
      <c r="CID4" s="1"/>
      <c r="CIE4" s="1"/>
      <c r="CIF4" s="1"/>
      <c r="CIG4" s="1"/>
      <c r="CIH4" s="1"/>
      <c r="CII4" s="1"/>
      <c r="CIJ4" s="1"/>
      <c r="CIK4" s="1"/>
      <c r="CIL4" s="1"/>
      <c r="CIM4" s="1"/>
      <c r="CIN4" s="1"/>
      <c r="CIO4" s="1"/>
      <c r="CIP4" s="1"/>
      <c r="CIQ4" s="1"/>
      <c r="CIR4" s="1"/>
      <c r="CIS4" s="1"/>
      <c r="CIT4" s="1"/>
      <c r="CIU4" s="1"/>
      <c r="CIV4" s="1"/>
      <c r="CIW4" s="1"/>
      <c r="CIX4" s="1"/>
      <c r="CIY4" s="1"/>
      <c r="CIZ4" s="1"/>
      <c r="CJA4" s="1"/>
      <c r="CJB4" s="1"/>
      <c r="CJC4" s="1"/>
      <c r="CJD4" s="1"/>
      <c r="CJE4" s="1"/>
      <c r="CJF4" s="1"/>
      <c r="CJG4" s="1"/>
      <c r="CJH4" s="1"/>
      <c r="CJI4" s="1"/>
      <c r="CJJ4" s="1"/>
      <c r="CJK4" s="1"/>
      <c r="CJL4" s="1"/>
      <c r="CJM4" s="1"/>
      <c r="CJN4" s="1"/>
      <c r="CJO4" s="1"/>
      <c r="CJP4" s="1"/>
      <c r="CJQ4" s="1"/>
      <c r="CJR4" s="1"/>
      <c r="CJS4" s="1"/>
      <c r="CJT4" s="1"/>
      <c r="CJU4" s="1"/>
      <c r="CJV4" s="1"/>
      <c r="CJW4" s="1"/>
      <c r="CJX4" s="1"/>
      <c r="CJY4" s="1"/>
      <c r="CJZ4" s="1"/>
      <c r="CKA4" s="1"/>
      <c r="CKB4" s="1"/>
      <c r="CKC4" s="1"/>
      <c r="CKD4" s="1"/>
      <c r="CKE4" s="1"/>
      <c r="CKF4" s="1"/>
      <c r="CKG4" s="1"/>
      <c r="CKH4" s="1"/>
      <c r="CKI4" s="1"/>
      <c r="CKJ4" s="1"/>
      <c r="CKK4" s="1"/>
      <c r="CKL4" s="1"/>
      <c r="CKM4" s="1"/>
      <c r="CKN4" s="1"/>
      <c r="CKO4" s="1"/>
      <c r="CKP4" s="1"/>
      <c r="CKQ4" s="1"/>
      <c r="CKR4" s="1"/>
      <c r="CKS4" s="1"/>
      <c r="CKT4" s="1"/>
      <c r="CKU4" s="1"/>
      <c r="CKV4" s="1"/>
      <c r="CKW4" s="1"/>
      <c r="CKX4" s="1"/>
      <c r="CKY4" s="1"/>
      <c r="CKZ4" s="1"/>
      <c r="CLA4" s="1"/>
      <c r="CLB4" s="1"/>
      <c r="CLC4" s="1"/>
      <c r="CLD4" s="1"/>
      <c r="CLE4" s="1"/>
      <c r="CLF4" s="1"/>
      <c r="CLG4" s="1"/>
      <c r="CLH4" s="1"/>
      <c r="CLI4" s="1"/>
      <c r="CLJ4" s="1"/>
      <c r="CLK4" s="1"/>
      <c r="CLL4" s="1"/>
      <c r="CLM4" s="1"/>
      <c r="CLN4" s="1"/>
      <c r="CLO4" s="1"/>
      <c r="CLP4" s="1"/>
      <c r="CLQ4" s="1"/>
      <c r="CLR4" s="1"/>
      <c r="CLS4" s="1"/>
      <c r="CLT4" s="1"/>
      <c r="CLU4" s="1"/>
      <c r="CLV4" s="1"/>
      <c r="CLW4" s="1"/>
      <c r="CLX4" s="1"/>
      <c r="CLY4" s="1"/>
      <c r="CLZ4" s="1"/>
      <c r="CMA4" s="1"/>
      <c r="CMB4" s="1"/>
      <c r="CMC4" s="1"/>
      <c r="CMD4" s="1"/>
      <c r="CME4" s="1"/>
      <c r="CMF4" s="1"/>
      <c r="CMG4" s="1"/>
      <c r="CMH4" s="1"/>
      <c r="CMI4" s="1"/>
      <c r="CMJ4" s="1"/>
      <c r="CMK4" s="1"/>
      <c r="CML4" s="1"/>
      <c r="CMM4" s="1"/>
      <c r="CMN4" s="1"/>
      <c r="CMO4" s="1"/>
      <c r="CMP4" s="1"/>
      <c r="CMQ4" s="1"/>
      <c r="CMR4" s="1"/>
      <c r="CMS4" s="1"/>
      <c r="CMT4" s="1"/>
      <c r="CMU4" s="1"/>
      <c r="CMV4" s="1"/>
      <c r="CMW4" s="1"/>
      <c r="CMX4" s="1"/>
      <c r="CMY4" s="1"/>
      <c r="CMZ4" s="1"/>
      <c r="CNA4" s="1"/>
      <c r="CNB4" s="1"/>
      <c r="CNC4" s="1"/>
      <c r="CND4" s="1"/>
      <c r="CNE4" s="1"/>
      <c r="CNF4" s="1"/>
      <c r="CNG4" s="1"/>
      <c r="CNH4" s="1"/>
      <c r="CNI4" s="1"/>
      <c r="CNJ4" s="1"/>
      <c r="CNK4" s="1"/>
      <c r="CNL4" s="1"/>
      <c r="CNM4" s="1"/>
      <c r="CNN4" s="1"/>
      <c r="CNO4" s="1"/>
      <c r="CNP4" s="1"/>
      <c r="CNQ4" s="1"/>
      <c r="CNR4" s="1"/>
      <c r="CNS4" s="1"/>
      <c r="CNT4" s="1"/>
      <c r="CNU4" s="1"/>
      <c r="CNV4" s="1"/>
      <c r="CNW4" s="1"/>
      <c r="CNX4" s="1"/>
      <c r="CNY4" s="1"/>
      <c r="CNZ4" s="1"/>
      <c r="COA4" s="1"/>
      <c r="COB4" s="1"/>
      <c r="COC4" s="1"/>
      <c r="COD4" s="1"/>
      <c r="COE4" s="1"/>
      <c r="COF4" s="1"/>
      <c r="COG4" s="1"/>
      <c r="COH4" s="1"/>
      <c r="COI4" s="1"/>
      <c r="COJ4" s="1"/>
      <c r="COK4" s="1"/>
      <c r="COL4" s="1"/>
      <c r="COM4" s="1"/>
      <c r="CON4" s="1"/>
      <c r="COO4" s="1"/>
      <c r="COP4" s="1"/>
      <c r="COQ4" s="1"/>
      <c r="COR4" s="1"/>
      <c r="COS4" s="1"/>
      <c r="COT4" s="1"/>
      <c r="COU4" s="1"/>
      <c r="COV4" s="1"/>
      <c r="COW4" s="1"/>
      <c r="COX4" s="1"/>
      <c r="COY4" s="1"/>
      <c r="COZ4" s="1"/>
      <c r="CPA4" s="1"/>
      <c r="CPB4" s="1"/>
      <c r="CPC4" s="1"/>
      <c r="CPD4" s="1"/>
      <c r="CPE4" s="1"/>
      <c r="CPF4" s="1"/>
      <c r="CPG4" s="1"/>
      <c r="CPH4" s="1"/>
      <c r="CPI4" s="1"/>
      <c r="CPJ4" s="1"/>
      <c r="CPK4" s="1"/>
      <c r="CPL4" s="1"/>
      <c r="CPM4" s="1"/>
      <c r="CPN4" s="1"/>
      <c r="CPO4" s="1"/>
      <c r="CPP4" s="1"/>
      <c r="CPQ4" s="1"/>
      <c r="CPR4" s="1"/>
      <c r="CPS4" s="1"/>
      <c r="CPT4" s="1"/>
      <c r="CPU4" s="1"/>
      <c r="CPV4" s="1"/>
      <c r="CPW4" s="1"/>
      <c r="CPX4" s="1"/>
      <c r="CPY4" s="1"/>
      <c r="CPZ4" s="1"/>
      <c r="CQA4" s="1"/>
      <c r="CQB4" s="1"/>
      <c r="CQC4" s="1"/>
      <c r="CQD4" s="1"/>
      <c r="CQE4" s="1"/>
      <c r="CQF4" s="1"/>
      <c r="CQG4" s="1"/>
      <c r="CQH4" s="1"/>
      <c r="CQI4" s="1"/>
      <c r="CQJ4" s="1"/>
      <c r="CQK4" s="1"/>
      <c r="CQL4" s="1"/>
      <c r="CQM4" s="1"/>
      <c r="CQN4" s="1"/>
      <c r="CQO4" s="1"/>
      <c r="CQP4" s="1"/>
      <c r="CQQ4" s="1"/>
      <c r="CQR4" s="1"/>
      <c r="CQS4" s="1"/>
      <c r="CQT4" s="1"/>
      <c r="CQU4" s="1"/>
      <c r="CQV4" s="1"/>
      <c r="CQW4" s="1"/>
      <c r="CQX4" s="1"/>
      <c r="CQY4" s="1"/>
      <c r="CQZ4" s="1"/>
      <c r="CRA4" s="1"/>
      <c r="CRB4" s="1"/>
      <c r="CRC4" s="1"/>
      <c r="CRD4" s="1"/>
      <c r="CRE4" s="1"/>
      <c r="CRF4" s="1"/>
      <c r="CRG4" s="1"/>
      <c r="CRH4" s="1"/>
      <c r="CRI4" s="1"/>
      <c r="CRJ4" s="1"/>
      <c r="CRK4" s="1"/>
      <c r="CRL4" s="1"/>
      <c r="CRM4" s="1"/>
      <c r="CRN4" s="1"/>
      <c r="CRO4" s="1"/>
      <c r="CRP4" s="1"/>
      <c r="CRQ4" s="1"/>
      <c r="CRR4" s="1"/>
      <c r="CRS4" s="1"/>
      <c r="CRT4" s="1"/>
      <c r="CRU4" s="1"/>
      <c r="CRV4" s="1"/>
      <c r="CRW4" s="1"/>
      <c r="CRX4" s="1"/>
      <c r="CRY4" s="1"/>
      <c r="CRZ4" s="1"/>
      <c r="CSA4" s="1"/>
      <c r="CSB4" s="1"/>
      <c r="CSC4" s="1"/>
      <c r="CSD4" s="1"/>
      <c r="CSE4" s="1"/>
      <c r="CSF4" s="1"/>
      <c r="CSG4" s="1"/>
      <c r="CSH4" s="1"/>
      <c r="CSI4" s="1"/>
      <c r="CSJ4" s="1"/>
      <c r="CSK4" s="1"/>
      <c r="CSL4" s="1"/>
      <c r="CSM4" s="1"/>
      <c r="CSN4" s="1"/>
      <c r="CSO4" s="1"/>
      <c r="CSP4" s="1"/>
      <c r="CSQ4" s="1"/>
      <c r="CSR4" s="1"/>
      <c r="CSS4" s="1"/>
      <c r="CST4" s="1"/>
      <c r="CSU4" s="1"/>
      <c r="CSV4" s="1"/>
      <c r="CSW4" s="1"/>
      <c r="CSX4" s="1"/>
      <c r="CSY4" s="1"/>
      <c r="CSZ4" s="1"/>
      <c r="CTA4" s="1"/>
      <c r="CTB4" s="1"/>
      <c r="CTC4" s="1"/>
      <c r="CTD4" s="1"/>
      <c r="CTE4" s="1"/>
      <c r="CTF4" s="1"/>
      <c r="CTG4" s="1"/>
      <c r="CTH4" s="1"/>
      <c r="CTI4" s="1"/>
      <c r="CTJ4" s="1"/>
      <c r="CTK4" s="1"/>
      <c r="CTL4" s="1"/>
      <c r="CTM4" s="1"/>
      <c r="CTN4" s="1"/>
      <c r="CTO4" s="1"/>
      <c r="CTP4" s="1"/>
      <c r="CTQ4" s="1"/>
      <c r="CTR4" s="1"/>
      <c r="CTS4" s="1"/>
      <c r="CTT4" s="1"/>
      <c r="CTU4" s="1"/>
      <c r="CTV4" s="1"/>
      <c r="CTW4" s="1"/>
      <c r="CTX4" s="1"/>
      <c r="CTY4" s="1"/>
      <c r="CTZ4" s="1"/>
      <c r="CUA4" s="1"/>
      <c r="CUB4" s="1"/>
      <c r="CUC4" s="1"/>
      <c r="CUD4" s="1"/>
      <c r="CUE4" s="1"/>
      <c r="CUF4" s="1"/>
      <c r="CUG4" s="1"/>
      <c r="CUH4" s="1"/>
      <c r="CUI4" s="1"/>
      <c r="CUJ4" s="1"/>
      <c r="CUK4" s="1"/>
      <c r="CUL4" s="1"/>
      <c r="CUM4" s="1"/>
      <c r="CUN4" s="1"/>
      <c r="CUO4" s="1"/>
      <c r="CUP4" s="1"/>
      <c r="CUQ4" s="1"/>
      <c r="CUR4" s="1"/>
      <c r="CUS4" s="1"/>
      <c r="CUT4" s="1"/>
      <c r="CUU4" s="1"/>
      <c r="CUV4" s="1"/>
      <c r="CUW4" s="1"/>
      <c r="CUX4" s="1"/>
      <c r="CUY4" s="1"/>
      <c r="CUZ4" s="1"/>
      <c r="CVA4" s="1"/>
      <c r="CVB4" s="1"/>
      <c r="CVC4" s="1"/>
      <c r="CVD4" s="1"/>
      <c r="CVE4" s="1"/>
      <c r="CVF4" s="1"/>
      <c r="CVG4" s="1"/>
      <c r="CVH4" s="1"/>
      <c r="CVI4" s="1"/>
      <c r="CVJ4" s="1"/>
      <c r="CVK4" s="1"/>
      <c r="CVL4" s="1"/>
      <c r="CVM4" s="1"/>
      <c r="CVN4" s="1"/>
      <c r="CVO4" s="1"/>
      <c r="CVP4" s="1"/>
      <c r="CVQ4" s="1"/>
      <c r="CVR4" s="1"/>
      <c r="CVS4" s="1"/>
      <c r="CVT4" s="1"/>
      <c r="CVU4" s="1"/>
      <c r="CVV4" s="1"/>
      <c r="CVW4" s="1"/>
      <c r="CVX4" s="1"/>
      <c r="CVY4" s="1"/>
      <c r="CVZ4" s="1"/>
      <c r="CWA4" s="1"/>
      <c r="CWB4" s="1"/>
      <c r="CWC4" s="1"/>
      <c r="CWD4" s="1"/>
      <c r="CWE4" s="1"/>
      <c r="CWF4" s="1"/>
      <c r="CWG4" s="1"/>
      <c r="CWH4" s="1"/>
      <c r="CWI4" s="1"/>
      <c r="CWJ4" s="1"/>
      <c r="CWK4" s="1"/>
      <c r="CWL4" s="1"/>
      <c r="CWM4" s="1"/>
      <c r="CWN4" s="1"/>
      <c r="CWO4" s="1"/>
      <c r="CWP4" s="1"/>
      <c r="CWQ4" s="1"/>
      <c r="CWR4" s="1"/>
      <c r="CWS4" s="1"/>
      <c r="CWT4" s="1"/>
      <c r="CWU4" s="1"/>
      <c r="CWV4" s="1"/>
      <c r="CWW4" s="1"/>
      <c r="CWX4" s="1"/>
      <c r="CWY4" s="1"/>
      <c r="CWZ4" s="1"/>
      <c r="CXA4" s="1"/>
      <c r="CXB4" s="1"/>
      <c r="CXC4" s="1"/>
      <c r="CXD4" s="1"/>
      <c r="CXE4" s="1"/>
      <c r="CXF4" s="1"/>
      <c r="CXG4" s="1"/>
      <c r="CXH4" s="1"/>
      <c r="CXI4" s="1"/>
      <c r="CXJ4" s="1"/>
      <c r="CXK4" s="1"/>
      <c r="CXL4" s="1"/>
      <c r="CXM4" s="1"/>
      <c r="CXN4" s="1"/>
      <c r="CXO4" s="1"/>
      <c r="CXP4" s="1"/>
      <c r="CXQ4" s="1"/>
      <c r="CXR4" s="1"/>
      <c r="CXS4" s="1"/>
      <c r="CXT4" s="1"/>
      <c r="CXU4" s="1"/>
      <c r="CXV4" s="1"/>
      <c r="CXW4" s="1"/>
      <c r="CXX4" s="1"/>
      <c r="CXY4" s="1"/>
      <c r="CXZ4" s="1"/>
      <c r="CYA4" s="1"/>
      <c r="CYB4" s="1"/>
      <c r="CYC4" s="1"/>
      <c r="CYD4" s="1"/>
      <c r="CYE4" s="1"/>
      <c r="CYF4" s="1"/>
      <c r="CYG4" s="1"/>
      <c r="CYH4" s="1"/>
      <c r="CYI4" s="1"/>
      <c r="CYJ4" s="1"/>
      <c r="CYK4" s="1"/>
      <c r="CYL4" s="1"/>
      <c r="CYM4" s="1"/>
      <c r="CYN4" s="1"/>
      <c r="CYO4" s="1"/>
      <c r="CYP4" s="1"/>
      <c r="CYQ4" s="1"/>
      <c r="CYR4" s="1"/>
      <c r="CYS4" s="1"/>
      <c r="CYT4" s="1"/>
      <c r="CYU4" s="1"/>
      <c r="CYV4" s="1"/>
      <c r="CYW4" s="1"/>
      <c r="CYX4" s="1"/>
      <c r="CYY4" s="1"/>
      <c r="CYZ4" s="1"/>
      <c r="CZA4" s="1"/>
      <c r="CZB4" s="1"/>
      <c r="CZC4" s="1"/>
      <c r="CZD4" s="1"/>
      <c r="CZE4" s="1"/>
      <c r="CZF4" s="1"/>
      <c r="CZG4" s="1"/>
      <c r="CZH4" s="1"/>
      <c r="CZI4" s="1"/>
      <c r="CZJ4" s="1"/>
      <c r="CZK4" s="1"/>
      <c r="CZL4" s="1"/>
      <c r="CZM4" s="1"/>
      <c r="CZN4" s="1"/>
      <c r="CZO4" s="1"/>
      <c r="CZP4" s="1"/>
      <c r="CZQ4" s="1"/>
      <c r="CZR4" s="1"/>
      <c r="CZS4" s="1"/>
      <c r="CZT4" s="1"/>
      <c r="CZU4" s="1"/>
      <c r="CZV4" s="1"/>
      <c r="CZW4" s="1"/>
      <c r="CZX4" s="1"/>
      <c r="CZY4" s="1"/>
      <c r="CZZ4" s="1"/>
      <c r="DAA4" s="1"/>
      <c r="DAB4" s="1"/>
      <c r="DAC4" s="1"/>
      <c r="DAD4" s="1"/>
      <c r="DAE4" s="1"/>
      <c r="DAF4" s="1"/>
      <c r="DAG4" s="1"/>
      <c r="DAH4" s="1"/>
      <c r="DAI4" s="1"/>
      <c r="DAJ4" s="1"/>
      <c r="DAK4" s="1"/>
      <c r="DAL4" s="1"/>
      <c r="DAM4" s="1"/>
      <c r="DAN4" s="1"/>
      <c r="DAO4" s="1"/>
      <c r="DAP4" s="1"/>
      <c r="DAQ4" s="1"/>
      <c r="DAR4" s="1"/>
      <c r="DAS4" s="1"/>
      <c r="DAT4" s="1"/>
      <c r="DAU4" s="1"/>
      <c r="DAV4" s="1"/>
      <c r="DAW4" s="1"/>
      <c r="DAX4" s="1"/>
      <c r="DAY4" s="1"/>
      <c r="DAZ4" s="1"/>
      <c r="DBA4" s="1"/>
      <c r="DBB4" s="1"/>
      <c r="DBC4" s="1"/>
      <c r="DBD4" s="1"/>
      <c r="DBE4" s="1"/>
      <c r="DBF4" s="1"/>
      <c r="DBG4" s="1"/>
      <c r="DBH4" s="1"/>
      <c r="DBI4" s="1"/>
      <c r="DBJ4" s="1"/>
      <c r="DBK4" s="1"/>
      <c r="DBL4" s="1"/>
      <c r="DBM4" s="1"/>
      <c r="DBN4" s="1"/>
      <c r="DBO4" s="1"/>
      <c r="DBP4" s="1"/>
      <c r="DBQ4" s="1"/>
      <c r="DBR4" s="1"/>
      <c r="DBS4" s="1"/>
      <c r="DBT4" s="1"/>
      <c r="DBU4" s="1"/>
      <c r="DBV4" s="1"/>
      <c r="DBW4" s="1"/>
      <c r="DBX4" s="1"/>
      <c r="DBY4" s="1"/>
      <c r="DBZ4" s="1"/>
      <c r="DCA4" s="1"/>
      <c r="DCB4" s="1"/>
      <c r="DCC4" s="1"/>
      <c r="DCD4" s="1"/>
      <c r="DCE4" s="1"/>
      <c r="DCF4" s="1"/>
      <c r="DCG4" s="1"/>
      <c r="DCH4" s="1"/>
      <c r="DCI4" s="1"/>
      <c r="DCJ4" s="1"/>
      <c r="DCK4" s="1"/>
      <c r="DCL4" s="1"/>
      <c r="DCM4" s="1"/>
      <c r="DCN4" s="1"/>
      <c r="DCO4" s="1"/>
      <c r="DCP4" s="1"/>
      <c r="DCQ4" s="1"/>
      <c r="DCR4" s="1"/>
      <c r="DCS4" s="1"/>
      <c r="DCT4" s="1"/>
      <c r="DCU4" s="1"/>
      <c r="DCV4" s="1"/>
      <c r="DCW4" s="1"/>
      <c r="DCX4" s="1"/>
      <c r="DCY4" s="1"/>
      <c r="DCZ4" s="1"/>
      <c r="DDA4" s="1"/>
      <c r="DDB4" s="1"/>
      <c r="DDC4" s="1"/>
      <c r="DDD4" s="1"/>
      <c r="DDE4" s="1"/>
      <c r="DDF4" s="1"/>
      <c r="DDG4" s="1"/>
      <c r="DDH4" s="1"/>
      <c r="DDI4" s="1"/>
      <c r="DDJ4" s="1"/>
      <c r="DDK4" s="1"/>
      <c r="DDL4" s="1"/>
      <c r="DDM4" s="1"/>
      <c r="DDN4" s="1"/>
      <c r="DDO4" s="1"/>
      <c r="DDP4" s="1"/>
      <c r="DDQ4" s="1"/>
      <c r="DDR4" s="1"/>
      <c r="DDS4" s="1"/>
      <c r="DDT4" s="1"/>
      <c r="DDU4" s="1"/>
      <c r="DDV4" s="1"/>
      <c r="DDW4" s="1"/>
      <c r="DDX4" s="1"/>
      <c r="DDY4" s="1"/>
      <c r="DDZ4" s="1"/>
      <c r="DEA4" s="1"/>
      <c r="DEB4" s="1"/>
      <c r="DEC4" s="1"/>
      <c r="DED4" s="1"/>
      <c r="DEE4" s="1"/>
      <c r="DEF4" s="1"/>
      <c r="DEG4" s="1"/>
      <c r="DEH4" s="1"/>
      <c r="DEI4" s="1"/>
      <c r="DEJ4" s="1"/>
      <c r="DEK4" s="1"/>
      <c r="DEL4" s="1"/>
      <c r="DEM4" s="1"/>
      <c r="DEN4" s="1"/>
      <c r="DEO4" s="1"/>
      <c r="DEP4" s="1"/>
      <c r="DEQ4" s="1"/>
      <c r="DER4" s="1"/>
      <c r="DES4" s="1"/>
      <c r="DET4" s="1"/>
      <c r="DEU4" s="1"/>
      <c r="DEV4" s="1"/>
      <c r="DEW4" s="1"/>
      <c r="DEX4" s="1"/>
      <c r="DEY4" s="1"/>
      <c r="DEZ4" s="1"/>
      <c r="DFA4" s="1"/>
      <c r="DFB4" s="1"/>
      <c r="DFC4" s="1"/>
      <c r="DFD4" s="1"/>
      <c r="DFE4" s="1"/>
      <c r="DFF4" s="1"/>
      <c r="DFG4" s="1"/>
      <c r="DFH4" s="1"/>
      <c r="DFI4" s="1"/>
      <c r="DFJ4" s="1"/>
      <c r="DFK4" s="1"/>
      <c r="DFL4" s="1"/>
      <c r="DFM4" s="1"/>
      <c r="DFN4" s="1"/>
      <c r="DFO4" s="1"/>
      <c r="DFP4" s="1"/>
      <c r="DFQ4" s="1"/>
      <c r="DFR4" s="1"/>
      <c r="DFS4" s="1"/>
      <c r="DFT4" s="1"/>
      <c r="DFU4" s="1"/>
      <c r="DFV4" s="1"/>
      <c r="DFW4" s="1"/>
      <c r="DFX4" s="1"/>
      <c r="DFY4" s="1"/>
      <c r="DFZ4" s="1"/>
      <c r="DGA4" s="1"/>
      <c r="DGB4" s="1"/>
      <c r="DGC4" s="1"/>
      <c r="DGD4" s="1"/>
      <c r="DGE4" s="1"/>
      <c r="DGF4" s="1"/>
      <c r="DGG4" s="1"/>
      <c r="DGH4" s="1"/>
      <c r="DGI4" s="1"/>
      <c r="DGJ4" s="1"/>
      <c r="DGK4" s="1"/>
      <c r="DGL4" s="1"/>
      <c r="DGM4" s="1"/>
      <c r="DGN4" s="1"/>
      <c r="DGO4" s="1"/>
      <c r="DGP4" s="1"/>
      <c r="DGQ4" s="1"/>
      <c r="DGR4" s="1"/>
      <c r="DGS4" s="1"/>
      <c r="DGT4" s="1"/>
      <c r="DGU4" s="1"/>
      <c r="DGV4" s="1"/>
      <c r="DGW4" s="1"/>
      <c r="DGX4" s="1"/>
      <c r="DGY4" s="1"/>
      <c r="DGZ4" s="1"/>
      <c r="DHA4" s="1"/>
      <c r="DHB4" s="1"/>
      <c r="DHC4" s="1"/>
      <c r="DHD4" s="1"/>
      <c r="DHE4" s="1"/>
      <c r="DHF4" s="1"/>
      <c r="DHG4" s="1"/>
      <c r="DHH4" s="1"/>
      <c r="DHI4" s="1"/>
      <c r="DHJ4" s="1"/>
      <c r="DHK4" s="1"/>
      <c r="DHL4" s="1"/>
      <c r="DHM4" s="1"/>
      <c r="DHN4" s="1"/>
      <c r="DHO4" s="1"/>
      <c r="DHP4" s="1"/>
      <c r="DHQ4" s="1"/>
      <c r="DHR4" s="1"/>
      <c r="DHS4" s="1"/>
      <c r="DHT4" s="1"/>
      <c r="DHU4" s="1"/>
      <c r="DHV4" s="1"/>
      <c r="DHW4" s="1"/>
      <c r="DHX4" s="1"/>
      <c r="DHY4" s="1"/>
      <c r="DHZ4" s="1"/>
      <c r="DIA4" s="1"/>
      <c r="DIB4" s="1"/>
      <c r="DIC4" s="1"/>
      <c r="DID4" s="1"/>
      <c r="DIE4" s="1"/>
      <c r="DIF4" s="1"/>
      <c r="DIG4" s="1"/>
      <c r="DIH4" s="1"/>
      <c r="DII4" s="1"/>
      <c r="DIJ4" s="1"/>
      <c r="DIK4" s="1"/>
      <c r="DIL4" s="1"/>
      <c r="DIM4" s="1"/>
      <c r="DIN4" s="1"/>
      <c r="DIO4" s="1"/>
      <c r="DIP4" s="1"/>
      <c r="DIQ4" s="1"/>
      <c r="DIR4" s="1"/>
      <c r="DIS4" s="1"/>
      <c r="DIT4" s="1"/>
      <c r="DIU4" s="1"/>
      <c r="DIV4" s="1"/>
      <c r="DIW4" s="1"/>
      <c r="DIX4" s="1"/>
      <c r="DIY4" s="1"/>
      <c r="DIZ4" s="1"/>
      <c r="DJA4" s="1"/>
      <c r="DJB4" s="1"/>
      <c r="DJC4" s="1"/>
      <c r="DJD4" s="1"/>
      <c r="DJE4" s="1"/>
      <c r="DJF4" s="1"/>
      <c r="DJG4" s="1"/>
      <c r="DJH4" s="1"/>
      <c r="DJI4" s="1"/>
      <c r="DJJ4" s="1"/>
      <c r="DJK4" s="1"/>
      <c r="DJL4" s="1"/>
      <c r="DJM4" s="1"/>
      <c r="DJN4" s="1"/>
      <c r="DJO4" s="1"/>
      <c r="DJP4" s="1"/>
      <c r="DJQ4" s="1"/>
      <c r="DJR4" s="1"/>
      <c r="DJS4" s="1"/>
      <c r="DJT4" s="1"/>
      <c r="DJU4" s="1"/>
      <c r="DJV4" s="1"/>
      <c r="DJW4" s="1"/>
      <c r="DJX4" s="1"/>
      <c r="DJY4" s="1"/>
      <c r="DJZ4" s="1"/>
      <c r="DKA4" s="1"/>
      <c r="DKB4" s="1"/>
      <c r="DKC4" s="1"/>
      <c r="DKD4" s="1"/>
      <c r="DKE4" s="1"/>
      <c r="DKF4" s="1"/>
      <c r="DKG4" s="1"/>
      <c r="DKH4" s="1"/>
      <c r="DKI4" s="1"/>
      <c r="DKJ4" s="1"/>
      <c r="DKK4" s="1"/>
      <c r="DKL4" s="1"/>
      <c r="DKM4" s="1"/>
      <c r="DKN4" s="1"/>
      <c r="DKO4" s="1"/>
      <c r="DKP4" s="1"/>
      <c r="DKQ4" s="1"/>
      <c r="DKR4" s="1"/>
      <c r="DKS4" s="1"/>
      <c r="DKT4" s="1"/>
      <c r="DKU4" s="1"/>
      <c r="DKV4" s="1"/>
      <c r="DKW4" s="1"/>
      <c r="DKX4" s="1"/>
      <c r="DKY4" s="1"/>
      <c r="DKZ4" s="1"/>
      <c r="DLA4" s="1"/>
      <c r="DLB4" s="1"/>
      <c r="DLC4" s="1"/>
      <c r="DLD4" s="1"/>
      <c r="DLE4" s="1"/>
      <c r="DLF4" s="1"/>
      <c r="DLG4" s="1"/>
      <c r="DLH4" s="1"/>
      <c r="DLI4" s="1"/>
      <c r="DLJ4" s="1"/>
      <c r="DLK4" s="1"/>
      <c r="DLL4" s="1"/>
      <c r="DLM4" s="1"/>
      <c r="DLN4" s="1"/>
      <c r="DLO4" s="1"/>
      <c r="DLP4" s="1"/>
      <c r="DLQ4" s="1"/>
      <c r="DLR4" s="1"/>
      <c r="DLS4" s="1"/>
      <c r="DLT4" s="1"/>
      <c r="DLU4" s="1"/>
      <c r="DLV4" s="1"/>
      <c r="DLW4" s="1"/>
      <c r="DLX4" s="1"/>
      <c r="DLY4" s="1"/>
      <c r="DLZ4" s="1"/>
      <c r="DMA4" s="1"/>
      <c r="DMB4" s="1"/>
      <c r="DMC4" s="1"/>
      <c r="DMD4" s="1"/>
      <c r="DME4" s="1"/>
      <c r="DMF4" s="1"/>
      <c r="DMG4" s="1"/>
      <c r="DMH4" s="1"/>
      <c r="DMI4" s="1"/>
      <c r="DMJ4" s="1"/>
      <c r="DMK4" s="1"/>
      <c r="DML4" s="1"/>
      <c r="DMM4" s="1"/>
      <c r="DMN4" s="1"/>
      <c r="DMO4" s="1"/>
      <c r="DMP4" s="1"/>
      <c r="DMQ4" s="1"/>
      <c r="DMR4" s="1"/>
      <c r="DMS4" s="1"/>
      <c r="DMT4" s="1"/>
      <c r="DMU4" s="1"/>
      <c r="DMV4" s="1"/>
      <c r="DMW4" s="1"/>
      <c r="DMX4" s="1"/>
      <c r="DMY4" s="1"/>
      <c r="DMZ4" s="1"/>
      <c r="DNA4" s="1"/>
      <c r="DNB4" s="1"/>
      <c r="DNC4" s="1"/>
      <c r="DND4" s="1"/>
      <c r="DNE4" s="1"/>
      <c r="DNF4" s="1"/>
      <c r="DNG4" s="1"/>
      <c r="DNH4" s="1"/>
      <c r="DNI4" s="1"/>
      <c r="DNJ4" s="1"/>
      <c r="DNK4" s="1"/>
      <c r="DNL4" s="1"/>
      <c r="DNM4" s="1"/>
      <c r="DNN4" s="1"/>
      <c r="DNO4" s="1"/>
      <c r="DNP4" s="1"/>
      <c r="DNQ4" s="1"/>
      <c r="DNR4" s="1"/>
      <c r="DNS4" s="1"/>
      <c r="DNT4" s="1"/>
      <c r="DNU4" s="1"/>
      <c r="DNV4" s="1"/>
      <c r="DNW4" s="1"/>
      <c r="DNX4" s="1"/>
      <c r="DNY4" s="1"/>
      <c r="DNZ4" s="1"/>
      <c r="DOA4" s="1"/>
      <c r="DOB4" s="1"/>
      <c r="DOC4" s="1"/>
      <c r="DOD4" s="1"/>
      <c r="DOE4" s="1"/>
      <c r="DOF4" s="1"/>
      <c r="DOG4" s="1"/>
      <c r="DOH4" s="1"/>
      <c r="DOI4" s="1"/>
      <c r="DOJ4" s="1"/>
      <c r="DOK4" s="1"/>
      <c r="DOL4" s="1"/>
      <c r="DOM4" s="1"/>
      <c r="DON4" s="1"/>
      <c r="DOO4" s="1"/>
      <c r="DOP4" s="1"/>
      <c r="DOQ4" s="1"/>
      <c r="DOR4" s="1"/>
      <c r="DOS4" s="1"/>
      <c r="DOT4" s="1"/>
      <c r="DOU4" s="1"/>
      <c r="DOV4" s="1"/>
      <c r="DOW4" s="1"/>
      <c r="DOX4" s="1"/>
      <c r="DOY4" s="1"/>
      <c r="DOZ4" s="1"/>
      <c r="DPA4" s="1"/>
      <c r="DPB4" s="1"/>
      <c r="DPC4" s="1"/>
      <c r="DPD4" s="1"/>
      <c r="DPE4" s="1"/>
      <c r="DPF4" s="1"/>
      <c r="DPG4" s="1"/>
      <c r="DPH4" s="1"/>
      <c r="DPI4" s="1"/>
      <c r="DPJ4" s="1"/>
      <c r="DPK4" s="1"/>
      <c r="DPL4" s="1"/>
      <c r="DPM4" s="1"/>
      <c r="DPN4" s="1"/>
      <c r="DPO4" s="1"/>
      <c r="DPP4" s="1"/>
      <c r="DPQ4" s="1"/>
      <c r="DPR4" s="1"/>
      <c r="DPS4" s="1"/>
      <c r="DPT4" s="1"/>
      <c r="DPU4" s="1"/>
      <c r="DPV4" s="1"/>
      <c r="DPW4" s="1"/>
      <c r="DPX4" s="1"/>
      <c r="DPY4" s="1"/>
      <c r="DPZ4" s="1"/>
      <c r="DQA4" s="1"/>
      <c r="DQB4" s="1"/>
      <c r="DQC4" s="1"/>
      <c r="DQD4" s="1"/>
      <c r="DQE4" s="1"/>
      <c r="DQF4" s="1"/>
      <c r="DQG4" s="1"/>
      <c r="DQH4" s="1"/>
      <c r="DQI4" s="1"/>
      <c r="DQJ4" s="1"/>
      <c r="DQK4" s="1"/>
      <c r="DQL4" s="1"/>
      <c r="DQM4" s="1"/>
      <c r="DQN4" s="1"/>
      <c r="DQO4" s="1"/>
      <c r="DQP4" s="1"/>
      <c r="DQQ4" s="1"/>
      <c r="DQR4" s="1"/>
      <c r="DQS4" s="1"/>
      <c r="DQT4" s="1"/>
      <c r="DQU4" s="1"/>
      <c r="DQV4" s="1"/>
      <c r="DQW4" s="1"/>
      <c r="DQX4" s="1"/>
      <c r="DQY4" s="1"/>
      <c r="DQZ4" s="1"/>
      <c r="DRA4" s="1"/>
      <c r="DRB4" s="1"/>
      <c r="DRC4" s="1"/>
      <c r="DRD4" s="1"/>
      <c r="DRE4" s="1"/>
      <c r="DRF4" s="1"/>
      <c r="DRG4" s="1"/>
      <c r="DRH4" s="1"/>
      <c r="DRI4" s="1"/>
      <c r="DRJ4" s="1"/>
      <c r="DRK4" s="1"/>
      <c r="DRL4" s="1"/>
      <c r="DRM4" s="1"/>
      <c r="DRN4" s="1"/>
      <c r="DRO4" s="1"/>
      <c r="DRP4" s="1"/>
      <c r="DRQ4" s="1"/>
      <c r="DRR4" s="1"/>
      <c r="DRS4" s="1"/>
      <c r="DRT4" s="1"/>
      <c r="DRU4" s="1"/>
      <c r="DRV4" s="1"/>
      <c r="DRW4" s="1"/>
      <c r="DRX4" s="1"/>
      <c r="DRY4" s="1"/>
      <c r="DRZ4" s="1"/>
      <c r="DSA4" s="1"/>
      <c r="DSB4" s="1"/>
      <c r="DSC4" s="1"/>
      <c r="DSD4" s="1"/>
      <c r="DSE4" s="1"/>
      <c r="DSF4" s="1"/>
      <c r="DSG4" s="1"/>
      <c r="DSH4" s="1"/>
      <c r="DSI4" s="1"/>
      <c r="DSJ4" s="1"/>
      <c r="DSK4" s="1"/>
      <c r="DSL4" s="1"/>
      <c r="DSM4" s="1"/>
      <c r="DSN4" s="1"/>
      <c r="DSO4" s="1"/>
      <c r="DSP4" s="1"/>
      <c r="DSQ4" s="1"/>
      <c r="DSR4" s="1"/>
      <c r="DSS4" s="1"/>
      <c r="DST4" s="1"/>
      <c r="DSU4" s="1"/>
      <c r="DSV4" s="1"/>
      <c r="DSW4" s="1"/>
      <c r="DSX4" s="1"/>
      <c r="DSY4" s="1"/>
      <c r="DSZ4" s="1"/>
      <c r="DTA4" s="1"/>
      <c r="DTB4" s="1"/>
      <c r="DTC4" s="1"/>
      <c r="DTD4" s="1"/>
      <c r="DTE4" s="1"/>
      <c r="DTF4" s="1"/>
      <c r="DTG4" s="1"/>
      <c r="DTH4" s="1"/>
      <c r="DTI4" s="1"/>
      <c r="DTJ4" s="1"/>
      <c r="DTK4" s="1"/>
      <c r="DTL4" s="1"/>
      <c r="DTM4" s="1"/>
      <c r="DTN4" s="1"/>
      <c r="DTO4" s="1"/>
      <c r="DTP4" s="1"/>
      <c r="DTQ4" s="1"/>
      <c r="DTR4" s="1"/>
      <c r="DTS4" s="1"/>
      <c r="DTT4" s="1"/>
      <c r="DTU4" s="1"/>
      <c r="DTV4" s="1"/>
      <c r="DTW4" s="1"/>
      <c r="DTX4" s="1"/>
      <c r="DTY4" s="1"/>
      <c r="DTZ4" s="1"/>
      <c r="DUA4" s="1"/>
      <c r="DUB4" s="1"/>
      <c r="DUC4" s="1"/>
      <c r="DUD4" s="1"/>
      <c r="DUE4" s="1"/>
      <c r="DUF4" s="1"/>
      <c r="DUG4" s="1"/>
      <c r="DUH4" s="1"/>
      <c r="DUI4" s="1"/>
      <c r="DUJ4" s="1"/>
      <c r="DUK4" s="1"/>
      <c r="DUL4" s="1"/>
      <c r="DUM4" s="1"/>
      <c r="DUN4" s="1"/>
      <c r="DUO4" s="1"/>
      <c r="DUP4" s="1"/>
      <c r="DUQ4" s="1"/>
      <c r="DUR4" s="1"/>
      <c r="DUS4" s="1"/>
      <c r="DUT4" s="1"/>
      <c r="DUU4" s="1"/>
      <c r="DUV4" s="1"/>
      <c r="DUW4" s="1"/>
      <c r="DUX4" s="1"/>
      <c r="DUY4" s="1"/>
      <c r="DUZ4" s="1"/>
      <c r="DVA4" s="1"/>
      <c r="DVB4" s="1"/>
      <c r="DVC4" s="1"/>
      <c r="DVD4" s="1"/>
      <c r="DVE4" s="1"/>
      <c r="DVF4" s="1"/>
      <c r="DVG4" s="1"/>
      <c r="DVH4" s="1"/>
      <c r="DVI4" s="1"/>
      <c r="DVJ4" s="1"/>
      <c r="DVK4" s="1"/>
      <c r="DVL4" s="1"/>
      <c r="DVM4" s="1"/>
      <c r="DVN4" s="1"/>
      <c r="DVO4" s="1"/>
      <c r="DVP4" s="1"/>
      <c r="DVQ4" s="1"/>
      <c r="DVR4" s="1"/>
      <c r="DVS4" s="1"/>
      <c r="DVT4" s="1"/>
      <c r="DVU4" s="1"/>
      <c r="DVV4" s="1"/>
      <c r="DVW4" s="1"/>
      <c r="DVX4" s="1"/>
      <c r="DVY4" s="1"/>
      <c r="DVZ4" s="1"/>
      <c r="DWA4" s="1"/>
      <c r="DWB4" s="1"/>
      <c r="DWC4" s="1"/>
      <c r="DWD4" s="1"/>
      <c r="DWE4" s="1"/>
      <c r="DWF4" s="1"/>
      <c r="DWG4" s="1"/>
      <c r="DWH4" s="1"/>
      <c r="DWI4" s="1"/>
      <c r="DWJ4" s="1"/>
      <c r="DWK4" s="1"/>
      <c r="DWL4" s="1"/>
      <c r="DWM4" s="1"/>
      <c r="DWN4" s="1"/>
      <c r="DWO4" s="1"/>
      <c r="DWP4" s="1"/>
      <c r="DWQ4" s="1"/>
      <c r="DWR4" s="1"/>
      <c r="DWS4" s="1"/>
      <c r="DWT4" s="1"/>
      <c r="DWU4" s="1"/>
      <c r="DWV4" s="1"/>
      <c r="DWW4" s="1"/>
      <c r="DWX4" s="1"/>
      <c r="DWY4" s="1"/>
      <c r="DWZ4" s="1"/>
      <c r="DXA4" s="1"/>
      <c r="DXB4" s="1"/>
      <c r="DXC4" s="1"/>
      <c r="DXD4" s="1"/>
      <c r="DXE4" s="1"/>
      <c r="DXF4" s="1"/>
      <c r="DXG4" s="1"/>
      <c r="DXH4" s="1"/>
      <c r="DXI4" s="1"/>
      <c r="DXJ4" s="1"/>
      <c r="DXK4" s="1"/>
      <c r="DXL4" s="1"/>
      <c r="DXM4" s="1"/>
      <c r="DXN4" s="1"/>
      <c r="DXO4" s="1"/>
      <c r="DXP4" s="1"/>
      <c r="DXQ4" s="1"/>
      <c r="DXR4" s="1"/>
      <c r="DXS4" s="1"/>
      <c r="DXT4" s="1"/>
      <c r="DXU4" s="1"/>
      <c r="DXV4" s="1"/>
      <c r="DXW4" s="1"/>
      <c r="DXX4" s="1"/>
      <c r="DXY4" s="1"/>
      <c r="DXZ4" s="1"/>
      <c r="DYA4" s="1"/>
      <c r="DYB4" s="1"/>
      <c r="DYC4" s="1"/>
      <c r="DYD4" s="1"/>
      <c r="DYE4" s="1"/>
      <c r="DYF4" s="1"/>
      <c r="DYG4" s="1"/>
      <c r="DYH4" s="1"/>
      <c r="DYI4" s="1"/>
      <c r="DYJ4" s="1"/>
      <c r="DYK4" s="1"/>
      <c r="DYL4" s="1"/>
      <c r="DYM4" s="1"/>
      <c r="DYN4" s="1"/>
      <c r="DYO4" s="1"/>
      <c r="DYP4" s="1"/>
      <c r="DYQ4" s="1"/>
      <c r="DYR4" s="1"/>
      <c r="DYS4" s="1"/>
      <c r="DYT4" s="1"/>
      <c r="DYU4" s="1"/>
      <c r="DYV4" s="1"/>
      <c r="DYW4" s="1"/>
      <c r="DYX4" s="1"/>
      <c r="DYY4" s="1"/>
      <c r="DYZ4" s="1"/>
      <c r="DZA4" s="1"/>
      <c r="DZB4" s="1"/>
      <c r="DZC4" s="1"/>
      <c r="DZD4" s="1"/>
      <c r="DZE4" s="1"/>
      <c r="DZF4" s="1"/>
      <c r="DZG4" s="1"/>
      <c r="DZH4" s="1"/>
      <c r="DZI4" s="1"/>
      <c r="DZJ4" s="1"/>
      <c r="DZK4" s="1"/>
      <c r="DZL4" s="1"/>
      <c r="DZM4" s="1"/>
      <c r="DZN4" s="1"/>
      <c r="DZO4" s="1"/>
      <c r="DZP4" s="1"/>
      <c r="DZQ4" s="1"/>
      <c r="DZR4" s="1"/>
      <c r="DZS4" s="1"/>
      <c r="DZT4" s="1"/>
      <c r="DZU4" s="1"/>
      <c r="DZV4" s="1"/>
      <c r="DZW4" s="1"/>
      <c r="DZX4" s="1"/>
      <c r="DZY4" s="1"/>
      <c r="DZZ4" s="1"/>
      <c r="EAA4" s="1"/>
      <c r="EAB4" s="1"/>
      <c r="EAC4" s="1"/>
      <c r="EAD4" s="1"/>
      <c r="EAE4" s="1"/>
      <c r="EAF4" s="1"/>
      <c r="EAG4" s="1"/>
      <c r="EAH4" s="1"/>
      <c r="EAI4" s="1"/>
      <c r="EAJ4" s="1"/>
      <c r="EAK4" s="1"/>
      <c r="EAL4" s="1"/>
      <c r="EAM4" s="1"/>
      <c r="EAN4" s="1"/>
      <c r="EAO4" s="1"/>
      <c r="EAP4" s="1"/>
      <c r="EAQ4" s="1"/>
      <c r="EAR4" s="1"/>
      <c r="EAS4" s="1"/>
      <c r="EAT4" s="1"/>
      <c r="EAU4" s="1"/>
      <c r="EAV4" s="1"/>
      <c r="EAW4" s="1"/>
      <c r="EAX4" s="1"/>
      <c r="EAY4" s="1"/>
      <c r="EAZ4" s="1"/>
      <c r="EBA4" s="1"/>
      <c r="EBB4" s="1"/>
      <c r="EBC4" s="1"/>
      <c r="EBD4" s="1"/>
      <c r="EBE4" s="1"/>
      <c r="EBF4" s="1"/>
      <c r="EBG4" s="1"/>
      <c r="EBH4" s="1"/>
      <c r="EBI4" s="1"/>
      <c r="EBJ4" s="1"/>
      <c r="EBK4" s="1"/>
      <c r="EBL4" s="1"/>
      <c r="EBM4" s="1"/>
      <c r="EBN4" s="1"/>
      <c r="EBO4" s="1"/>
      <c r="EBP4" s="1"/>
      <c r="EBQ4" s="1"/>
      <c r="EBR4" s="1"/>
      <c r="EBS4" s="1"/>
      <c r="EBT4" s="1"/>
      <c r="EBU4" s="1"/>
      <c r="EBV4" s="1"/>
      <c r="EBW4" s="1"/>
      <c r="EBX4" s="1"/>
      <c r="EBY4" s="1"/>
      <c r="EBZ4" s="1"/>
      <c r="ECA4" s="1"/>
      <c r="ECB4" s="1"/>
      <c r="ECC4" s="1"/>
      <c r="ECD4" s="1"/>
      <c r="ECE4" s="1"/>
      <c r="ECF4" s="1"/>
      <c r="ECG4" s="1"/>
      <c r="ECH4" s="1"/>
      <c r="ECI4" s="1"/>
      <c r="ECJ4" s="1"/>
      <c r="ECK4" s="1"/>
      <c r="ECL4" s="1"/>
      <c r="ECM4" s="1"/>
      <c r="ECN4" s="1"/>
      <c r="ECO4" s="1"/>
      <c r="ECP4" s="1"/>
      <c r="ECQ4" s="1"/>
      <c r="ECR4" s="1"/>
      <c r="ECS4" s="1"/>
      <c r="ECT4" s="1"/>
      <c r="ECU4" s="1"/>
      <c r="ECV4" s="1"/>
      <c r="ECW4" s="1"/>
      <c r="ECX4" s="1"/>
      <c r="ECY4" s="1"/>
      <c r="ECZ4" s="1"/>
      <c r="EDA4" s="1"/>
      <c r="EDB4" s="1"/>
      <c r="EDC4" s="1"/>
      <c r="EDD4" s="1"/>
      <c r="EDE4" s="1"/>
      <c r="EDF4" s="1"/>
      <c r="EDG4" s="1"/>
      <c r="EDH4" s="1"/>
      <c r="EDI4" s="1"/>
      <c r="EDJ4" s="1"/>
      <c r="EDK4" s="1"/>
      <c r="EDL4" s="1"/>
      <c r="EDM4" s="1"/>
      <c r="EDN4" s="1"/>
      <c r="EDO4" s="1"/>
      <c r="EDP4" s="1"/>
      <c r="EDQ4" s="1"/>
      <c r="EDR4" s="1"/>
      <c r="EDS4" s="1"/>
      <c r="EDT4" s="1"/>
      <c r="EDU4" s="1"/>
      <c r="EDV4" s="1"/>
      <c r="EDW4" s="1"/>
      <c r="EDX4" s="1"/>
      <c r="EDY4" s="1"/>
      <c r="EDZ4" s="1"/>
      <c r="EEA4" s="1"/>
      <c r="EEB4" s="1"/>
      <c r="EEC4" s="1"/>
      <c r="EED4" s="1"/>
      <c r="EEE4" s="1"/>
      <c r="EEF4" s="1"/>
      <c r="EEG4" s="1"/>
      <c r="EEH4" s="1"/>
      <c r="EEI4" s="1"/>
      <c r="EEJ4" s="1"/>
      <c r="EEK4" s="1"/>
      <c r="EEL4" s="1"/>
      <c r="EEM4" s="1"/>
      <c r="EEN4" s="1"/>
      <c r="EEO4" s="1"/>
      <c r="EEP4" s="1"/>
      <c r="EEQ4" s="1"/>
      <c r="EER4" s="1"/>
      <c r="EES4" s="1"/>
      <c r="EET4" s="1"/>
      <c r="EEU4" s="1"/>
      <c r="EEV4" s="1"/>
      <c r="EEW4" s="1"/>
      <c r="EEX4" s="1"/>
      <c r="EEY4" s="1"/>
      <c r="EEZ4" s="1"/>
      <c r="EFA4" s="1"/>
      <c r="EFB4" s="1"/>
      <c r="EFC4" s="1"/>
      <c r="EFD4" s="1"/>
      <c r="EFE4" s="1"/>
      <c r="EFF4" s="1"/>
      <c r="EFG4" s="1"/>
      <c r="EFH4" s="1"/>
      <c r="EFI4" s="1"/>
      <c r="EFJ4" s="1"/>
      <c r="EFK4" s="1"/>
      <c r="EFL4" s="1"/>
      <c r="EFM4" s="1"/>
      <c r="EFN4" s="1"/>
      <c r="EFO4" s="1"/>
      <c r="EFP4" s="1"/>
      <c r="EFQ4" s="1"/>
      <c r="EFR4" s="1"/>
      <c r="EFS4" s="1"/>
      <c r="EFT4" s="1"/>
      <c r="EFU4" s="1"/>
      <c r="EFV4" s="1"/>
      <c r="EFW4" s="1"/>
      <c r="EFX4" s="1"/>
      <c r="EFY4" s="1"/>
      <c r="EFZ4" s="1"/>
      <c r="EGA4" s="1"/>
      <c r="EGB4" s="1"/>
      <c r="EGC4" s="1"/>
      <c r="EGD4" s="1"/>
      <c r="EGE4" s="1"/>
      <c r="EGF4" s="1"/>
      <c r="EGG4" s="1"/>
      <c r="EGH4" s="1"/>
      <c r="EGI4" s="1"/>
      <c r="EGJ4" s="1"/>
      <c r="EGK4" s="1"/>
      <c r="EGL4" s="1"/>
      <c r="EGM4" s="1"/>
      <c r="EGN4" s="1"/>
      <c r="EGO4" s="1"/>
      <c r="EGP4" s="1"/>
      <c r="EGQ4" s="1"/>
      <c r="EGR4" s="1"/>
      <c r="EGS4" s="1"/>
      <c r="EGT4" s="1"/>
      <c r="EGU4" s="1"/>
      <c r="EGV4" s="1"/>
      <c r="EGW4" s="1"/>
      <c r="EGX4" s="1"/>
      <c r="EGY4" s="1"/>
      <c r="EGZ4" s="1"/>
      <c r="EHA4" s="1"/>
      <c r="EHB4" s="1"/>
      <c r="EHC4" s="1"/>
      <c r="EHD4" s="1"/>
      <c r="EHE4" s="1"/>
      <c r="EHF4" s="1"/>
      <c r="EHG4" s="1"/>
      <c r="EHH4" s="1"/>
      <c r="EHI4" s="1"/>
      <c r="EHJ4" s="1"/>
      <c r="EHK4" s="1"/>
      <c r="EHL4" s="1"/>
      <c r="EHM4" s="1"/>
      <c r="EHN4" s="1"/>
      <c r="EHO4" s="1"/>
      <c r="EHP4" s="1"/>
      <c r="EHQ4" s="1"/>
      <c r="EHR4" s="1"/>
      <c r="EHS4" s="1"/>
      <c r="EHT4" s="1"/>
      <c r="EHU4" s="1"/>
      <c r="EHV4" s="1"/>
      <c r="EHW4" s="1"/>
      <c r="EHX4" s="1"/>
      <c r="EHY4" s="1"/>
      <c r="EHZ4" s="1"/>
      <c r="EIA4" s="1"/>
      <c r="EIB4" s="1"/>
      <c r="EIC4" s="1"/>
      <c r="EID4" s="1"/>
      <c r="EIE4" s="1"/>
      <c r="EIF4" s="1"/>
      <c r="EIG4" s="1"/>
      <c r="EIH4" s="1"/>
      <c r="EII4" s="1"/>
      <c r="EIJ4" s="1"/>
      <c r="EIK4" s="1"/>
      <c r="EIL4" s="1"/>
      <c r="EIM4" s="1"/>
      <c r="EIN4" s="1"/>
      <c r="EIO4" s="1"/>
      <c r="EIP4" s="1"/>
      <c r="EIQ4" s="1"/>
      <c r="EIR4" s="1"/>
      <c r="EIS4" s="1"/>
      <c r="EIT4" s="1"/>
      <c r="EIU4" s="1"/>
      <c r="EIV4" s="1"/>
      <c r="EIW4" s="1"/>
      <c r="EIX4" s="1"/>
      <c r="EIY4" s="1"/>
      <c r="EIZ4" s="1"/>
      <c r="EJA4" s="1"/>
      <c r="EJB4" s="1"/>
      <c r="EJC4" s="1"/>
      <c r="EJD4" s="1"/>
      <c r="EJE4" s="1"/>
      <c r="EJF4" s="1"/>
      <c r="EJG4" s="1"/>
      <c r="EJH4" s="1"/>
      <c r="EJI4" s="1"/>
      <c r="EJJ4" s="1"/>
      <c r="EJK4" s="1"/>
      <c r="EJL4" s="1"/>
      <c r="EJM4" s="1"/>
      <c r="EJN4" s="1"/>
      <c r="EJO4" s="1"/>
      <c r="EJP4" s="1"/>
      <c r="EJQ4" s="1"/>
      <c r="EJR4" s="1"/>
      <c r="EJS4" s="1"/>
      <c r="EJT4" s="1"/>
      <c r="EJU4" s="1"/>
      <c r="EJV4" s="1"/>
      <c r="EJW4" s="1"/>
      <c r="EJX4" s="1"/>
      <c r="EJY4" s="1"/>
      <c r="EJZ4" s="1"/>
      <c r="EKA4" s="1"/>
      <c r="EKB4" s="1"/>
      <c r="EKC4" s="1"/>
      <c r="EKD4" s="1"/>
      <c r="EKE4" s="1"/>
      <c r="EKF4" s="1"/>
      <c r="EKG4" s="1"/>
      <c r="EKH4" s="1"/>
      <c r="EKI4" s="1"/>
      <c r="EKJ4" s="1"/>
      <c r="EKK4" s="1"/>
      <c r="EKL4" s="1"/>
      <c r="EKM4" s="1"/>
      <c r="EKN4" s="1"/>
      <c r="EKO4" s="1"/>
      <c r="EKP4" s="1"/>
      <c r="EKQ4" s="1"/>
      <c r="EKR4" s="1"/>
      <c r="EKS4" s="1"/>
      <c r="EKT4" s="1"/>
      <c r="EKU4" s="1"/>
      <c r="EKV4" s="1"/>
      <c r="EKW4" s="1"/>
      <c r="EKX4" s="1"/>
      <c r="EKY4" s="1"/>
      <c r="EKZ4" s="1"/>
      <c r="ELA4" s="1"/>
      <c r="ELB4" s="1"/>
      <c r="ELC4" s="1"/>
      <c r="ELD4" s="1"/>
      <c r="ELE4" s="1"/>
      <c r="ELF4" s="1"/>
      <c r="ELG4" s="1"/>
      <c r="ELH4" s="1"/>
      <c r="ELI4" s="1"/>
      <c r="ELJ4" s="1"/>
      <c r="ELK4" s="1"/>
      <c r="ELL4" s="1"/>
      <c r="ELM4" s="1"/>
      <c r="ELN4" s="1"/>
      <c r="ELO4" s="1"/>
      <c r="ELP4" s="1"/>
      <c r="ELQ4" s="1"/>
      <c r="ELR4" s="1"/>
      <c r="ELS4" s="1"/>
      <c r="ELT4" s="1"/>
      <c r="ELU4" s="1"/>
      <c r="ELV4" s="1"/>
      <c r="ELW4" s="1"/>
      <c r="ELX4" s="1"/>
      <c r="ELY4" s="1"/>
      <c r="ELZ4" s="1"/>
      <c r="EMA4" s="1"/>
      <c r="EMB4" s="1"/>
      <c r="EMC4" s="1"/>
      <c r="EMD4" s="1"/>
      <c r="EME4" s="1"/>
      <c r="EMF4" s="1"/>
      <c r="EMG4" s="1"/>
      <c r="EMH4" s="1"/>
      <c r="EMI4" s="1"/>
      <c r="EMJ4" s="1"/>
      <c r="EMK4" s="1"/>
      <c r="EML4" s="1"/>
      <c r="EMM4" s="1"/>
      <c r="EMN4" s="1"/>
      <c r="EMO4" s="1"/>
      <c r="EMP4" s="1"/>
      <c r="EMQ4" s="1"/>
      <c r="EMR4" s="1"/>
      <c r="EMS4" s="1"/>
      <c r="EMT4" s="1"/>
      <c r="EMU4" s="1"/>
      <c r="EMV4" s="1"/>
      <c r="EMW4" s="1"/>
      <c r="EMX4" s="1"/>
      <c r="EMY4" s="1"/>
      <c r="EMZ4" s="1"/>
      <c r="ENA4" s="1"/>
      <c r="ENB4" s="1"/>
      <c r="ENC4" s="1"/>
      <c r="END4" s="1"/>
      <c r="ENE4" s="1"/>
      <c r="ENF4" s="1"/>
      <c r="ENG4" s="1"/>
      <c r="ENH4" s="1"/>
      <c r="ENI4" s="1"/>
      <c r="ENJ4" s="1"/>
      <c r="ENK4" s="1"/>
      <c r="ENL4" s="1"/>
      <c r="ENM4" s="1"/>
      <c r="ENN4" s="1"/>
      <c r="ENO4" s="1"/>
      <c r="ENP4" s="1"/>
      <c r="ENQ4" s="1"/>
      <c r="ENR4" s="1"/>
      <c r="ENS4" s="1"/>
      <c r="ENT4" s="1"/>
      <c r="ENU4" s="1"/>
      <c r="ENV4" s="1"/>
      <c r="ENW4" s="1"/>
      <c r="ENX4" s="1"/>
      <c r="ENY4" s="1"/>
      <c r="ENZ4" s="1"/>
      <c r="EOA4" s="1"/>
      <c r="EOB4" s="1"/>
      <c r="EOC4" s="1"/>
      <c r="EOD4" s="1"/>
      <c r="EOE4" s="1"/>
      <c r="EOF4" s="1"/>
      <c r="EOG4" s="1"/>
      <c r="EOH4" s="1"/>
      <c r="EOI4" s="1"/>
      <c r="EOJ4" s="1"/>
      <c r="EOK4" s="1"/>
      <c r="EOL4" s="1"/>
      <c r="EOM4" s="1"/>
      <c r="EON4" s="1"/>
      <c r="EOO4" s="1"/>
      <c r="EOP4" s="1"/>
      <c r="EOQ4" s="1"/>
      <c r="EOR4" s="1"/>
      <c r="EOS4" s="1"/>
      <c r="EOT4" s="1"/>
      <c r="EOU4" s="1"/>
      <c r="EOV4" s="1"/>
      <c r="EOW4" s="1"/>
      <c r="EOX4" s="1"/>
      <c r="EOY4" s="1"/>
      <c r="EOZ4" s="1"/>
      <c r="EPA4" s="1"/>
      <c r="EPB4" s="1"/>
      <c r="EPC4" s="1"/>
      <c r="EPD4" s="1"/>
      <c r="EPE4" s="1"/>
      <c r="EPF4" s="1"/>
      <c r="EPG4" s="1"/>
      <c r="EPH4" s="1"/>
      <c r="EPI4" s="1"/>
      <c r="EPJ4" s="1"/>
      <c r="EPK4" s="1"/>
      <c r="EPL4" s="1"/>
      <c r="EPM4" s="1"/>
      <c r="EPN4" s="1"/>
      <c r="EPO4" s="1"/>
      <c r="EPP4" s="1"/>
      <c r="EPQ4" s="1"/>
      <c r="EPR4" s="1"/>
      <c r="EPS4" s="1"/>
      <c r="EPT4" s="1"/>
      <c r="EPU4" s="1"/>
      <c r="EPV4" s="1"/>
      <c r="EPW4" s="1"/>
      <c r="EPX4" s="1"/>
      <c r="EPY4" s="1"/>
      <c r="EPZ4" s="1"/>
      <c r="EQA4" s="1"/>
      <c r="EQB4" s="1"/>
      <c r="EQC4" s="1"/>
      <c r="EQD4" s="1"/>
      <c r="EQE4" s="1"/>
      <c r="EQF4" s="1"/>
      <c r="EQG4" s="1"/>
      <c r="EQH4" s="1"/>
      <c r="EQI4" s="1"/>
      <c r="EQJ4" s="1"/>
      <c r="EQK4" s="1"/>
      <c r="EQL4" s="1"/>
      <c r="EQM4" s="1"/>
      <c r="EQN4" s="1"/>
      <c r="EQO4" s="1"/>
      <c r="EQP4" s="1"/>
      <c r="EQQ4" s="1"/>
      <c r="EQR4" s="1"/>
      <c r="EQS4" s="1"/>
      <c r="EQT4" s="1"/>
      <c r="EQU4" s="1"/>
      <c r="EQV4" s="1"/>
      <c r="EQW4" s="1"/>
      <c r="EQX4" s="1"/>
      <c r="EQY4" s="1"/>
      <c r="EQZ4" s="1"/>
      <c r="ERA4" s="1"/>
      <c r="ERB4" s="1"/>
      <c r="ERC4" s="1"/>
      <c r="ERD4" s="1"/>
      <c r="ERE4" s="1"/>
      <c r="ERF4" s="1"/>
      <c r="ERG4" s="1"/>
      <c r="ERH4" s="1"/>
      <c r="ERI4" s="1"/>
      <c r="ERJ4" s="1"/>
      <c r="ERK4" s="1"/>
      <c r="ERL4" s="1"/>
      <c r="ERM4" s="1"/>
      <c r="ERN4" s="1"/>
      <c r="ERO4" s="1"/>
      <c r="ERP4" s="1"/>
      <c r="ERQ4" s="1"/>
      <c r="ERR4" s="1"/>
      <c r="ERS4" s="1"/>
      <c r="ERT4" s="1"/>
      <c r="ERU4" s="1"/>
      <c r="ERV4" s="1"/>
      <c r="ERW4" s="1"/>
      <c r="ERX4" s="1"/>
      <c r="ERY4" s="1"/>
      <c r="ERZ4" s="1"/>
      <c r="ESA4" s="1"/>
      <c r="ESB4" s="1"/>
      <c r="ESC4" s="1"/>
      <c r="ESD4" s="1"/>
      <c r="ESE4" s="1"/>
      <c r="ESF4" s="1"/>
      <c r="ESG4" s="1"/>
      <c r="ESH4" s="1"/>
      <c r="ESI4" s="1"/>
      <c r="ESJ4" s="1"/>
      <c r="ESK4" s="1"/>
      <c r="ESL4" s="1"/>
      <c r="ESM4" s="1"/>
      <c r="ESN4" s="1"/>
      <c r="ESO4" s="1"/>
      <c r="ESP4" s="1"/>
      <c r="ESQ4" s="1"/>
      <c r="ESR4" s="1"/>
      <c r="ESS4" s="1"/>
      <c r="EST4" s="1"/>
      <c r="ESU4" s="1"/>
      <c r="ESV4" s="1"/>
      <c r="ESW4" s="1"/>
      <c r="ESX4" s="1"/>
      <c r="ESY4" s="1"/>
      <c r="ESZ4" s="1"/>
      <c r="ETA4" s="1"/>
      <c r="ETB4" s="1"/>
      <c r="ETC4" s="1"/>
      <c r="ETD4" s="1"/>
      <c r="ETE4" s="1"/>
      <c r="ETF4" s="1"/>
      <c r="ETG4" s="1"/>
      <c r="ETH4" s="1"/>
      <c r="ETI4" s="1"/>
      <c r="ETJ4" s="1"/>
      <c r="ETK4" s="1"/>
      <c r="ETL4" s="1"/>
      <c r="ETM4" s="1"/>
      <c r="ETN4" s="1"/>
      <c r="ETO4" s="1"/>
      <c r="ETP4" s="1"/>
      <c r="ETQ4" s="1"/>
      <c r="ETR4" s="1"/>
      <c r="ETS4" s="1"/>
      <c r="ETT4" s="1"/>
      <c r="ETU4" s="1"/>
      <c r="ETV4" s="1"/>
      <c r="ETW4" s="1"/>
      <c r="ETX4" s="1"/>
      <c r="ETY4" s="1"/>
      <c r="ETZ4" s="1"/>
      <c r="EUA4" s="1"/>
      <c r="EUB4" s="1"/>
      <c r="EUC4" s="1"/>
      <c r="EUD4" s="1"/>
      <c r="EUE4" s="1"/>
      <c r="EUF4" s="1"/>
      <c r="EUG4" s="1"/>
      <c r="EUH4" s="1"/>
      <c r="EUI4" s="1"/>
      <c r="EUJ4" s="1"/>
      <c r="EUK4" s="1"/>
      <c r="EUL4" s="1"/>
      <c r="EUM4" s="1"/>
      <c r="EUN4" s="1"/>
      <c r="EUO4" s="1"/>
      <c r="EUP4" s="1"/>
      <c r="EUQ4" s="1"/>
      <c r="EUR4" s="1"/>
      <c r="EUS4" s="1"/>
      <c r="EUT4" s="1"/>
      <c r="EUU4" s="1"/>
      <c r="EUV4" s="1"/>
      <c r="EUW4" s="1"/>
      <c r="EUX4" s="1"/>
      <c r="EUY4" s="1"/>
      <c r="EUZ4" s="1"/>
      <c r="EVA4" s="1"/>
      <c r="EVB4" s="1"/>
      <c r="EVC4" s="1"/>
      <c r="EVD4" s="1"/>
      <c r="EVE4" s="1"/>
      <c r="EVF4" s="1"/>
      <c r="EVG4" s="1"/>
      <c r="EVH4" s="1"/>
      <c r="EVI4" s="1"/>
      <c r="EVJ4" s="1"/>
      <c r="EVK4" s="1"/>
      <c r="EVL4" s="1"/>
      <c r="EVM4" s="1"/>
      <c r="EVN4" s="1"/>
      <c r="EVO4" s="1"/>
      <c r="EVP4" s="1"/>
      <c r="EVQ4" s="1"/>
      <c r="EVR4" s="1"/>
      <c r="EVS4" s="1"/>
      <c r="EVT4" s="1"/>
      <c r="EVU4" s="1"/>
      <c r="EVV4" s="1"/>
      <c r="EVW4" s="1"/>
      <c r="EVX4" s="1"/>
      <c r="EVY4" s="1"/>
      <c r="EVZ4" s="1"/>
      <c r="EWA4" s="1"/>
      <c r="EWB4" s="1"/>
      <c r="EWC4" s="1"/>
      <c r="EWD4" s="1"/>
      <c r="EWE4" s="1"/>
      <c r="EWF4" s="1"/>
      <c r="EWG4" s="1"/>
      <c r="EWH4" s="1"/>
      <c r="EWI4" s="1"/>
      <c r="EWJ4" s="1"/>
      <c r="EWK4" s="1"/>
      <c r="EWL4" s="1"/>
      <c r="EWM4" s="1"/>
      <c r="EWN4" s="1"/>
      <c r="EWO4" s="1"/>
      <c r="EWP4" s="1"/>
      <c r="EWQ4" s="1"/>
      <c r="EWR4" s="1"/>
      <c r="EWS4" s="1"/>
      <c r="EWT4" s="1"/>
      <c r="EWU4" s="1"/>
      <c r="EWV4" s="1"/>
      <c r="EWW4" s="1"/>
      <c r="EWX4" s="1"/>
      <c r="EWY4" s="1"/>
      <c r="EWZ4" s="1"/>
      <c r="EXA4" s="1"/>
      <c r="EXB4" s="1"/>
      <c r="EXC4" s="1"/>
      <c r="EXD4" s="1"/>
      <c r="EXE4" s="1"/>
      <c r="EXF4" s="1"/>
      <c r="EXG4" s="1"/>
      <c r="EXH4" s="1"/>
      <c r="EXI4" s="1"/>
      <c r="EXJ4" s="1"/>
      <c r="EXK4" s="1"/>
      <c r="EXL4" s="1"/>
      <c r="EXM4" s="1"/>
      <c r="EXN4" s="1"/>
      <c r="EXO4" s="1"/>
      <c r="EXP4" s="1"/>
      <c r="EXQ4" s="1"/>
      <c r="EXR4" s="1"/>
      <c r="EXS4" s="1"/>
      <c r="EXT4" s="1"/>
      <c r="EXU4" s="1"/>
      <c r="EXV4" s="1"/>
      <c r="EXW4" s="1"/>
      <c r="EXX4" s="1"/>
      <c r="EXY4" s="1"/>
      <c r="EXZ4" s="1"/>
      <c r="EYA4" s="1"/>
      <c r="EYB4" s="1"/>
      <c r="EYC4" s="1"/>
      <c r="EYD4" s="1"/>
      <c r="EYE4" s="1"/>
      <c r="EYF4" s="1"/>
      <c r="EYG4" s="1"/>
      <c r="EYH4" s="1"/>
      <c r="EYI4" s="1"/>
      <c r="EYJ4" s="1"/>
      <c r="EYK4" s="1"/>
      <c r="EYL4" s="1"/>
      <c r="EYM4" s="1"/>
      <c r="EYN4" s="1"/>
      <c r="EYO4" s="1"/>
      <c r="EYP4" s="1"/>
      <c r="EYQ4" s="1"/>
      <c r="EYR4" s="1"/>
      <c r="EYS4" s="1"/>
      <c r="EYT4" s="1"/>
      <c r="EYU4" s="1"/>
      <c r="EYV4" s="1"/>
      <c r="EYW4" s="1"/>
      <c r="EYX4" s="1"/>
      <c r="EYY4" s="1"/>
      <c r="EYZ4" s="1"/>
      <c r="EZA4" s="1"/>
      <c r="EZB4" s="1"/>
      <c r="EZC4" s="1"/>
      <c r="EZD4" s="1"/>
      <c r="EZE4" s="1"/>
      <c r="EZF4" s="1"/>
      <c r="EZG4" s="1"/>
      <c r="EZH4" s="1"/>
      <c r="EZI4" s="1"/>
      <c r="EZJ4" s="1"/>
      <c r="EZK4" s="1"/>
      <c r="EZL4" s="1"/>
      <c r="EZM4" s="1"/>
      <c r="EZN4" s="1"/>
      <c r="EZO4" s="1"/>
      <c r="EZP4" s="1"/>
      <c r="EZQ4" s="1"/>
      <c r="EZR4" s="1"/>
      <c r="EZS4" s="1"/>
      <c r="EZT4" s="1"/>
      <c r="EZU4" s="1"/>
      <c r="EZV4" s="1"/>
      <c r="EZW4" s="1"/>
      <c r="EZX4" s="1"/>
      <c r="EZY4" s="1"/>
      <c r="EZZ4" s="1"/>
      <c r="FAA4" s="1"/>
      <c r="FAB4" s="1"/>
      <c r="FAC4" s="1"/>
      <c r="FAD4" s="1"/>
      <c r="FAE4" s="1"/>
      <c r="FAF4" s="1"/>
      <c r="FAG4" s="1"/>
      <c r="FAH4" s="1"/>
      <c r="FAI4" s="1"/>
      <c r="FAJ4" s="1"/>
      <c r="FAK4" s="1"/>
      <c r="FAL4" s="1"/>
      <c r="FAM4" s="1"/>
      <c r="FAN4" s="1"/>
      <c r="FAO4" s="1"/>
      <c r="FAP4" s="1"/>
      <c r="FAQ4" s="1"/>
      <c r="FAR4" s="1"/>
      <c r="FAS4" s="1"/>
      <c r="FAT4" s="1"/>
      <c r="FAU4" s="1"/>
      <c r="FAV4" s="1"/>
      <c r="FAW4" s="1"/>
      <c r="FAX4" s="1"/>
      <c r="FAY4" s="1"/>
      <c r="FAZ4" s="1"/>
      <c r="FBA4" s="1"/>
      <c r="FBB4" s="1"/>
      <c r="FBC4" s="1"/>
      <c r="FBD4" s="1"/>
      <c r="FBE4" s="1"/>
      <c r="FBF4" s="1"/>
      <c r="FBG4" s="1"/>
      <c r="FBH4" s="1"/>
      <c r="FBI4" s="1"/>
      <c r="FBJ4" s="1"/>
      <c r="FBK4" s="1"/>
      <c r="FBL4" s="1"/>
      <c r="FBM4" s="1"/>
      <c r="FBN4" s="1"/>
      <c r="FBO4" s="1"/>
      <c r="FBP4" s="1"/>
      <c r="FBQ4" s="1"/>
      <c r="FBR4" s="1"/>
      <c r="FBS4" s="1"/>
      <c r="FBT4" s="1"/>
      <c r="FBU4" s="1"/>
      <c r="FBV4" s="1"/>
      <c r="FBW4" s="1"/>
      <c r="FBX4" s="1"/>
      <c r="FBY4" s="1"/>
      <c r="FBZ4" s="1"/>
      <c r="FCA4" s="1"/>
      <c r="FCB4" s="1"/>
      <c r="FCC4" s="1"/>
      <c r="FCD4" s="1"/>
      <c r="FCE4" s="1"/>
      <c r="FCF4" s="1"/>
      <c r="FCG4" s="1"/>
      <c r="FCH4" s="1"/>
      <c r="FCI4" s="1"/>
      <c r="FCJ4" s="1"/>
      <c r="FCK4" s="1"/>
      <c r="FCL4" s="1"/>
      <c r="FCM4" s="1"/>
      <c r="FCN4" s="1"/>
      <c r="FCO4" s="1"/>
      <c r="FCP4" s="1"/>
      <c r="FCQ4" s="1"/>
      <c r="FCR4" s="1"/>
      <c r="FCS4" s="1"/>
      <c r="FCT4" s="1"/>
      <c r="FCU4" s="1"/>
      <c r="FCV4" s="1"/>
      <c r="FCW4" s="1"/>
      <c r="FCX4" s="1"/>
      <c r="FCY4" s="1"/>
      <c r="FCZ4" s="1"/>
      <c r="FDA4" s="1"/>
      <c r="FDB4" s="1"/>
      <c r="FDC4" s="1"/>
      <c r="FDD4" s="1"/>
      <c r="FDE4" s="1"/>
      <c r="FDF4" s="1"/>
      <c r="FDG4" s="1"/>
      <c r="FDH4" s="1"/>
      <c r="FDI4" s="1"/>
      <c r="FDJ4" s="1"/>
      <c r="FDK4" s="1"/>
      <c r="FDL4" s="1"/>
      <c r="FDM4" s="1"/>
      <c r="FDN4" s="1"/>
      <c r="FDO4" s="1"/>
      <c r="FDP4" s="1"/>
      <c r="FDQ4" s="1"/>
      <c r="FDR4" s="1"/>
      <c r="FDS4" s="1"/>
      <c r="FDT4" s="1"/>
      <c r="FDU4" s="1"/>
      <c r="FDV4" s="1"/>
      <c r="FDW4" s="1"/>
      <c r="FDX4" s="1"/>
      <c r="FDY4" s="1"/>
      <c r="FDZ4" s="1"/>
      <c r="FEA4" s="1"/>
      <c r="FEB4" s="1"/>
      <c r="FEC4" s="1"/>
      <c r="FED4" s="1"/>
      <c r="FEE4" s="1"/>
      <c r="FEF4" s="1"/>
      <c r="FEG4" s="1"/>
      <c r="FEH4" s="1"/>
      <c r="FEI4" s="1"/>
      <c r="FEJ4" s="1"/>
      <c r="FEK4" s="1"/>
      <c r="FEL4" s="1"/>
      <c r="FEM4" s="1"/>
      <c r="FEN4" s="1"/>
      <c r="FEO4" s="1"/>
      <c r="FEP4" s="1"/>
      <c r="FEQ4" s="1"/>
      <c r="FER4" s="1"/>
      <c r="FES4" s="1"/>
      <c r="FET4" s="1"/>
      <c r="FEU4" s="1"/>
      <c r="FEV4" s="1"/>
      <c r="FEW4" s="1"/>
      <c r="FEX4" s="1"/>
      <c r="FEY4" s="1"/>
      <c r="FEZ4" s="1"/>
      <c r="FFA4" s="1"/>
      <c r="FFB4" s="1"/>
      <c r="FFC4" s="1"/>
      <c r="FFD4" s="1"/>
      <c r="FFE4" s="1"/>
      <c r="FFF4" s="1"/>
      <c r="FFG4" s="1"/>
      <c r="FFH4" s="1"/>
      <c r="FFI4" s="1"/>
      <c r="FFJ4" s="1"/>
      <c r="FFK4" s="1"/>
      <c r="FFL4" s="1"/>
      <c r="FFM4" s="1"/>
      <c r="FFN4" s="1"/>
      <c r="FFO4" s="1"/>
      <c r="FFP4" s="1"/>
      <c r="FFQ4" s="1"/>
      <c r="FFR4" s="1"/>
      <c r="FFS4" s="1"/>
      <c r="FFT4" s="1"/>
      <c r="FFU4" s="1"/>
      <c r="FFV4" s="1"/>
      <c r="FFW4" s="1"/>
      <c r="FFX4" s="1"/>
      <c r="FFY4" s="1"/>
      <c r="FFZ4" s="1"/>
      <c r="FGA4" s="1"/>
      <c r="FGB4" s="1"/>
      <c r="FGC4" s="1"/>
      <c r="FGD4" s="1"/>
      <c r="FGE4" s="1"/>
      <c r="FGF4" s="1"/>
      <c r="FGG4" s="1"/>
      <c r="FGH4" s="1"/>
      <c r="FGI4" s="1"/>
      <c r="FGJ4" s="1"/>
      <c r="FGK4" s="1"/>
      <c r="FGL4" s="1"/>
      <c r="FGM4" s="1"/>
      <c r="FGN4" s="1"/>
      <c r="FGO4" s="1"/>
      <c r="FGP4" s="1"/>
      <c r="FGQ4" s="1"/>
      <c r="FGR4" s="1"/>
      <c r="FGS4" s="1"/>
      <c r="FGT4" s="1"/>
      <c r="FGU4" s="1"/>
      <c r="FGV4" s="1"/>
      <c r="FGW4" s="1"/>
      <c r="FGX4" s="1"/>
      <c r="FGY4" s="1"/>
      <c r="FGZ4" s="1"/>
      <c r="FHA4" s="1"/>
      <c r="FHB4" s="1"/>
      <c r="FHC4" s="1"/>
      <c r="FHD4" s="1"/>
      <c r="FHE4" s="1"/>
      <c r="FHF4" s="1"/>
      <c r="FHG4" s="1"/>
      <c r="FHH4" s="1"/>
      <c r="FHI4" s="1"/>
      <c r="FHJ4" s="1"/>
      <c r="FHK4" s="1"/>
      <c r="FHL4" s="1"/>
      <c r="FHM4" s="1"/>
      <c r="FHN4" s="1"/>
      <c r="FHO4" s="1"/>
      <c r="FHP4" s="1"/>
      <c r="FHQ4" s="1"/>
      <c r="FHR4" s="1"/>
      <c r="FHS4" s="1"/>
      <c r="FHT4" s="1"/>
      <c r="FHU4" s="1"/>
      <c r="FHV4" s="1"/>
      <c r="FHW4" s="1"/>
      <c r="FHX4" s="1"/>
      <c r="FHY4" s="1"/>
      <c r="FHZ4" s="1"/>
      <c r="FIA4" s="1"/>
      <c r="FIB4" s="1"/>
      <c r="FIC4" s="1"/>
      <c r="FID4" s="1"/>
      <c r="FIE4" s="1"/>
      <c r="FIF4" s="1"/>
      <c r="FIG4" s="1"/>
      <c r="FIH4" s="1"/>
      <c r="FII4" s="1"/>
      <c r="FIJ4" s="1"/>
      <c r="FIK4" s="1"/>
      <c r="FIL4" s="1"/>
      <c r="FIM4" s="1"/>
      <c r="FIN4" s="1"/>
      <c r="FIO4" s="1"/>
      <c r="FIP4" s="1"/>
      <c r="FIQ4" s="1"/>
      <c r="FIR4" s="1"/>
      <c r="FIS4" s="1"/>
      <c r="FIT4" s="1"/>
      <c r="FIU4" s="1"/>
      <c r="FIV4" s="1"/>
      <c r="FIW4" s="1"/>
      <c r="FIX4" s="1"/>
      <c r="FIY4" s="1"/>
      <c r="FIZ4" s="1"/>
      <c r="FJA4" s="1"/>
      <c r="FJB4" s="1"/>
      <c r="FJC4" s="1"/>
      <c r="FJD4" s="1"/>
      <c r="FJE4" s="1"/>
      <c r="FJF4" s="1"/>
      <c r="FJG4" s="1"/>
      <c r="FJH4" s="1"/>
      <c r="FJI4" s="1"/>
      <c r="FJJ4" s="1"/>
      <c r="FJK4" s="1"/>
      <c r="FJL4" s="1"/>
      <c r="FJM4" s="1"/>
      <c r="FJN4" s="1"/>
      <c r="FJO4" s="1"/>
      <c r="FJP4" s="1"/>
      <c r="FJQ4" s="1"/>
      <c r="FJR4" s="1"/>
      <c r="FJS4" s="1"/>
      <c r="FJT4" s="1"/>
      <c r="FJU4" s="1"/>
      <c r="FJV4" s="1"/>
      <c r="FJW4" s="1"/>
      <c r="FJX4" s="1"/>
      <c r="FJY4" s="1"/>
      <c r="FJZ4" s="1"/>
      <c r="FKA4" s="1"/>
      <c r="FKB4" s="1"/>
      <c r="FKC4" s="1"/>
      <c r="FKD4" s="1"/>
      <c r="FKE4" s="1"/>
      <c r="FKF4" s="1"/>
      <c r="FKG4" s="1"/>
      <c r="FKH4" s="1"/>
      <c r="FKI4" s="1"/>
      <c r="FKJ4" s="1"/>
      <c r="FKK4" s="1"/>
      <c r="FKL4" s="1"/>
      <c r="FKM4" s="1"/>
      <c r="FKN4" s="1"/>
      <c r="FKO4" s="1"/>
      <c r="FKP4" s="1"/>
      <c r="FKQ4" s="1"/>
      <c r="FKR4" s="1"/>
      <c r="FKS4" s="1"/>
      <c r="FKT4" s="1"/>
      <c r="FKU4" s="1"/>
      <c r="FKV4" s="1"/>
      <c r="FKW4" s="1"/>
      <c r="FKX4" s="1"/>
      <c r="FKY4" s="1"/>
      <c r="FKZ4" s="1"/>
      <c r="FLA4" s="1"/>
      <c r="FLB4" s="1"/>
      <c r="FLC4" s="1"/>
      <c r="FLD4" s="1"/>
      <c r="FLE4" s="1"/>
      <c r="FLF4" s="1"/>
      <c r="FLG4" s="1"/>
      <c r="FLH4" s="1"/>
      <c r="FLI4" s="1"/>
      <c r="FLJ4" s="1"/>
      <c r="FLK4" s="1"/>
      <c r="FLL4" s="1"/>
      <c r="FLM4" s="1"/>
      <c r="FLN4" s="1"/>
      <c r="FLO4" s="1"/>
      <c r="FLP4" s="1"/>
      <c r="FLQ4" s="1"/>
      <c r="FLR4" s="1"/>
      <c r="FLS4" s="1"/>
      <c r="FLT4" s="1"/>
      <c r="FLU4" s="1"/>
      <c r="FLV4" s="1"/>
      <c r="FLW4" s="1"/>
      <c r="FLX4" s="1"/>
      <c r="FLY4" s="1"/>
      <c r="FLZ4" s="1"/>
      <c r="FMA4" s="1"/>
      <c r="FMB4" s="1"/>
      <c r="FMC4" s="1"/>
      <c r="FMD4" s="1"/>
      <c r="FME4" s="1"/>
      <c r="FMF4" s="1"/>
      <c r="FMG4" s="1"/>
      <c r="FMH4" s="1"/>
      <c r="FMI4" s="1"/>
      <c r="FMJ4" s="1"/>
      <c r="FMK4" s="1"/>
      <c r="FML4" s="1"/>
      <c r="FMM4" s="1"/>
      <c r="FMN4" s="1"/>
      <c r="FMO4" s="1"/>
      <c r="FMP4" s="1"/>
      <c r="FMQ4" s="1"/>
      <c r="FMR4" s="1"/>
      <c r="FMS4" s="1"/>
      <c r="FMT4" s="1"/>
      <c r="FMU4" s="1"/>
      <c r="FMV4" s="1"/>
      <c r="FMW4" s="1"/>
      <c r="FMX4" s="1"/>
      <c r="FMY4" s="1"/>
      <c r="FMZ4" s="1"/>
      <c r="FNA4" s="1"/>
      <c r="FNB4" s="1"/>
      <c r="FNC4" s="1"/>
      <c r="FND4" s="1"/>
      <c r="FNE4" s="1"/>
      <c r="FNF4" s="1"/>
      <c r="FNG4" s="1"/>
      <c r="FNH4" s="1"/>
      <c r="FNI4" s="1"/>
      <c r="FNJ4" s="1"/>
      <c r="FNK4" s="1"/>
      <c r="FNL4" s="1"/>
      <c r="FNM4" s="1"/>
      <c r="FNN4" s="1"/>
      <c r="FNO4" s="1"/>
      <c r="FNP4" s="1"/>
      <c r="FNQ4" s="1"/>
      <c r="FNR4" s="1"/>
      <c r="FNS4" s="1"/>
      <c r="FNT4" s="1"/>
      <c r="FNU4" s="1"/>
      <c r="FNV4" s="1"/>
      <c r="FNW4" s="1"/>
      <c r="FNX4" s="1"/>
      <c r="FNY4" s="1"/>
      <c r="FNZ4" s="1"/>
      <c r="FOA4" s="1"/>
      <c r="FOB4" s="1"/>
      <c r="FOC4" s="1"/>
      <c r="FOD4" s="1"/>
      <c r="FOE4" s="1"/>
      <c r="FOF4" s="1"/>
      <c r="FOG4" s="1"/>
      <c r="FOH4" s="1"/>
      <c r="FOI4" s="1"/>
      <c r="FOJ4" s="1"/>
      <c r="FOK4" s="1"/>
      <c r="FOL4" s="1"/>
      <c r="FOM4" s="1"/>
      <c r="FON4" s="1"/>
      <c r="FOO4" s="1"/>
      <c r="FOP4" s="1"/>
      <c r="FOQ4" s="1"/>
      <c r="FOR4" s="1"/>
      <c r="FOS4" s="1"/>
      <c r="FOT4" s="1"/>
      <c r="FOU4" s="1"/>
      <c r="FOV4" s="1"/>
      <c r="FOW4" s="1"/>
      <c r="FOX4" s="1"/>
      <c r="FOY4" s="1"/>
      <c r="FOZ4" s="1"/>
      <c r="FPA4" s="1"/>
      <c r="FPB4" s="1"/>
      <c r="FPC4" s="1"/>
      <c r="FPD4" s="1"/>
      <c r="FPE4" s="1"/>
      <c r="FPF4" s="1"/>
      <c r="FPG4" s="1"/>
      <c r="FPH4" s="1"/>
      <c r="FPI4" s="1"/>
      <c r="FPJ4" s="1"/>
      <c r="FPK4" s="1"/>
      <c r="FPL4" s="1"/>
      <c r="FPM4" s="1"/>
      <c r="FPN4" s="1"/>
      <c r="FPO4" s="1"/>
      <c r="FPP4" s="1"/>
      <c r="FPQ4" s="1"/>
      <c r="FPR4" s="1"/>
      <c r="FPS4" s="1"/>
      <c r="FPT4" s="1"/>
      <c r="FPU4" s="1"/>
      <c r="FPV4" s="1"/>
      <c r="FPW4" s="1"/>
      <c r="FPX4" s="1"/>
      <c r="FPY4" s="1"/>
      <c r="FPZ4" s="1"/>
      <c r="FQA4" s="1"/>
      <c r="FQB4" s="1"/>
      <c r="FQC4" s="1"/>
      <c r="FQD4" s="1"/>
      <c r="FQE4" s="1"/>
      <c r="FQF4" s="1"/>
      <c r="FQG4" s="1"/>
      <c r="FQH4" s="1"/>
      <c r="FQI4" s="1"/>
      <c r="FQJ4" s="1"/>
      <c r="FQK4" s="1"/>
      <c r="FQL4" s="1"/>
      <c r="FQM4" s="1"/>
      <c r="FQN4" s="1"/>
      <c r="FQO4" s="1"/>
      <c r="FQP4" s="1"/>
      <c r="FQQ4" s="1"/>
      <c r="FQR4" s="1"/>
      <c r="FQS4" s="1"/>
      <c r="FQT4" s="1"/>
      <c r="FQU4" s="1"/>
      <c r="FQV4" s="1"/>
      <c r="FQW4" s="1"/>
      <c r="FQX4" s="1"/>
      <c r="FQY4" s="1"/>
      <c r="FQZ4" s="1"/>
      <c r="FRA4" s="1"/>
      <c r="FRB4" s="1"/>
      <c r="FRC4" s="1"/>
      <c r="FRD4" s="1"/>
      <c r="FRE4" s="1"/>
      <c r="FRF4" s="1"/>
      <c r="FRG4" s="1"/>
      <c r="FRH4" s="1"/>
      <c r="FRI4" s="1"/>
      <c r="FRJ4" s="1"/>
      <c r="FRK4" s="1"/>
      <c r="FRL4" s="1"/>
      <c r="FRM4" s="1"/>
      <c r="FRN4" s="1"/>
      <c r="FRO4" s="1"/>
      <c r="FRP4" s="1"/>
      <c r="FRQ4" s="1"/>
      <c r="FRR4" s="1"/>
      <c r="FRS4" s="1"/>
      <c r="FRT4" s="1"/>
      <c r="FRU4" s="1"/>
      <c r="FRV4" s="1"/>
      <c r="FRW4" s="1"/>
      <c r="FRX4" s="1"/>
      <c r="FRY4" s="1"/>
      <c r="FRZ4" s="1"/>
      <c r="FSA4" s="1"/>
      <c r="FSB4" s="1"/>
      <c r="FSC4" s="1"/>
      <c r="FSD4" s="1"/>
      <c r="FSE4" s="1"/>
      <c r="FSF4" s="1"/>
      <c r="FSG4" s="1"/>
      <c r="FSH4" s="1"/>
      <c r="FSI4" s="1"/>
      <c r="FSJ4" s="1"/>
      <c r="FSK4" s="1"/>
      <c r="FSL4" s="1"/>
      <c r="FSM4" s="1"/>
      <c r="FSN4" s="1"/>
      <c r="FSO4" s="1"/>
      <c r="FSP4" s="1"/>
      <c r="FSQ4" s="1"/>
      <c r="FSR4" s="1"/>
      <c r="FSS4" s="1"/>
      <c r="FST4" s="1"/>
      <c r="FSU4" s="1"/>
      <c r="FSV4" s="1"/>
      <c r="FSW4" s="1"/>
      <c r="FSX4" s="1"/>
      <c r="FSY4" s="1"/>
      <c r="FSZ4" s="1"/>
      <c r="FTA4" s="1"/>
      <c r="FTB4" s="1"/>
      <c r="FTC4" s="1"/>
      <c r="FTD4" s="1"/>
      <c r="FTE4" s="1"/>
      <c r="FTF4" s="1"/>
      <c r="FTG4" s="1"/>
      <c r="FTH4" s="1"/>
      <c r="FTI4" s="1"/>
      <c r="FTJ4" s="1"/>
      <c r="FTK4" s="1"/>
      <c r="FTL4" s="1"/>
      <c r="FTM4" s="1"/>
      <c r="FTN4" s="1"/>
      <c r="FTO4" s="1"/>
      <c r="FTP4" s="1"/>
      <c r="FTQ4" s="1"/>
      <c r="FTR4" s="1"/>
      <c r="FTS4" s="1"/>
      <c r="FTT4" s="1"/>
      <c r="FTU4" s="1"/>
      <c r="FTV4" s="1"/>
      <c r="FTW4" s="1"/>
      <c r="FTX4" s="1"/>
      <c r="FTY4" s="1"/>
      <c r="FTZ4" s="1"/>
      <c r="FUA4" s="1"/>
      <c r="FUB4" s="1"/>
      <c r="FUC4" s="1"/>
      <c r="FUD4" s="1"/>
      <c r="FUE4" s="1"/>
      <c r="FUF4" s="1"/>
      <c r="FUG4" s="1"/>
      <c r="FUH4" s="1"/>
      <c r="FUI4" s="1"/>
      <c r="FUJ4" s="1"/>
      <c r="FUK4" s="1"/>
      <c r="FUL4" s="1"/>
      <c r="FUM4" s="1"/>
      <c r="FUN4" s="1"/>
      <c r="FUO4" s="1"/>
      <c r="FUP4" s="1"/>
      <c r="FUQ4" s="1"/>
      <c r="FUR4" s="1"/>
      <c r="FUS4" s="1"/>
      <c r="FUT4" s="1"/>
      <c r="FUU4" s="1"/>
      <c r="FUV4" s="1"/>
      <c r="FUW4" s="1"/>
      <c r="FUX4" s="1"/>
      <c r="FUY4" s="1"/>
      <c r="FUZ4" s="1"/>
      <c r="FVA4" s="1"/>
      <c r="FVB4" s="1"/>
      <c r="FVC4" s="1"/>
      <c r="FVD4" s="1"/>
      <c r="FVE4" s="1"/>
      <c r="FVF4" s="1"/>
      <c r="FVG4" s="1"/>
      <c r="FVH4" s="1"/>
      <c r="FVI4" s="1"/>
      <c r="FVJ4" s="1"/>
      <c r="FVK4" s="1"/>
      <c r="FVL4" s="1"/>
      <c r="FVM4" s="1"/>
      <c r="FVN4" s="1"/>
      <c r="FVO4" s="1"/>
      <c r="FVP4" s="1"/>
      <c r="FVQ4" s="1"/>
      <c r="FVR4" s="1"/>
      <c r="FVS4" s="1"/>
      <c r="FVT4" s="1"/>
      <c r="FVU4" s="1"/>
      <c r="FVV4" s="1"/>
      <c r="FVW4" s="1"/>
      <c r="FVX4" s="1"/>
      <c r="FVY4" s="1"/>
      <c r="FVZ4" s="1"/>
      <c r="FWA4" s="1"/>
      <c r="FWB4" s="1"/>
      <c r="FWC4" s="1"/>
      <c r="FWD4" s="1"/>
      <c r="FWE4" s="1"/>
      <c r="FWF4" s="1"/>
      <c r="FWG4" s="1"/>
      <c r="FWH4" s="1"/>
      <c r="FWI4" s="1"/>
      <c r="FWJ4" s="1"/>
      <c r="FWK4" s="1"/>
      <c r="FWL4" s="1"/>
      <c r="FWM4" s="1"/>
      <c r="FWN4" s="1"/>
      <c r="FWO4" s="1"/>
      <c r="FWP4" s="1"/>
      <c r="FWQ4" s="1"/>
      <c r="FWR4" s="1"/>
      <c r="FWS4" s="1"/>
      <c r="FWT4" s="1"/>
      <c r="FWU4" s="1"/>
      <c r="FWV4" s="1"/>
      <c r="FWW4" s="1"/>
      <c r="FWX4" s="1"/>
      <c r="FWY4" s="1"/>
      <c r="FWZ4" s="1"/>
      <c r="FXA4" s="1"/>
      <c r="FXB4" s="1"/>
      <c r="FXC4" s="1"/>
      <c r="FXD4" s="1"/>
      <c r="FXE4" s="1"/>
      <c r="FXF4" s="1"/>
      <c r="FXG4" s="1"/>
      <c r="FXH4" s="1"/>
      <c r="FXI4" s="1"/>
      <c r="FXJ4" s="1"/>
      <c r="FXK4" s="1"/>
      <c r="FXL4" s="1"/>
      <c r="FXM4" s="1"/>
      <c r="FXN4" s="1"/>
      <c r="FXO4" s="1"/>
      <c r="FXP4" s="1"/>
      <c r="FXQ4" s="1"/>
      <c r="FXR4" s="1"/>
      <c r="FXS4" s="1"/>
      <c r="FXT4" s="1"/>
      <c r="FXU4" s="1"/>
      <c r="FXV4" s="1"/>
      <c r="FXW4" s="1"/>
      <c r="FXX4" s="1"/>
      <c r="FXY4" s="1"/>
      <c r="FXZ4" s="1"/>
      <c r="FYA4" s="1"/>
      <c r="FYB4" s="1"/>
      <c r="FYC4" s="1"/>
      <c r="FYD4" s="1"/>
      <c r="FYE4" s="1"/>
      <c r="FYF4" s="1"/>
      <c r="FYG4" s="1"/>
      <c r="FYH4" s="1"/>
      <c r="FYI4" s="1"/>
      <c r="FYJ4" s="1"/>
      <c r="FYK4" s="1"/>
      <c r="FYL4" s="1"/>
      <c r="FYM4" s="1"/>
      <c r="FYN4" s="1"/>
      <c r="FYO4" s="1"/>
      <c r="FYP4" s="1"/>
      <c r="FYQ4" s="1"/>
      <c r="FYR4" s="1"/>
      <c r="FYS4" s="1"/>
      <c r="FYT4" s="1"/>
      <c r="FYU4" s="1"/>
      <c r="FYV4" s="1"/>
      <c r="FYW4" s="1"/>
      <c r="FYX4" s="1"/>
      <c r="FYY4" s="1"/>
      <c r="FYZ4" s="1"/>
      <c r="FZA4" s="1"/>
      <c r="FZB4" s="1"/>
      <c r="FZC4" s="1"/>
      <c r="FZD4" s="1"/>
      <c r="FZE4" s="1"/>
      <c r="FZF4" s="1"/>
      <c r="FZG4" s="1"/>
      <c r="FZH4" s="1"/>
      <c r="FZI4" s="1"/>
      <c r="FZJ4" s="1"/>
      <c r="FZK4" s="1"/>
      <c r="FZL4" s="1"/>
      <c r="FZM4" s="1"/>
      <c r="FZN4" s="1"/>
      <c r="FZO4" s="1"/>
      <c r="FZP4" s="1"/>
      <c r="FZQ4" s="1"/>
      <c r="FZR4" s="1"/>
      <c r="FZS4" s="1"/>
      <c r="FZT4" s="1"/>
      <c r="FZU4" s="1"/>
      <c r="FZV4" s="1"/>
      <c r="FZW4" s="1"/>
      <c r="FZX4" s="1"/>
      <c r="FZY4" s="1"/>
      <c r="FZZ4" s="1"/>
      <c r="GAA4" s="1"/>
      <c r="GAB4" s="1"/>
      <c r="GAC4" s="1"/>
      <c r="GAD4" s="1"/>
      <c r="GAE4" s="1"/>
      <c r="GAF4" s="1"/>
      <c r="GAG4" s="1"/>
      <c r="GAH4" s="1"/>
      <c r="GAI4" s="1"/>
      <c r="GAJ4" s="1"/>
      <c r="GAK4" s="1"/>
      <c r="GAL4" s="1"/>
      <c r="GAM4" s="1"/>
      <c r="GAN4" s="1"/>
      <c r="GAO4" s="1"/>
      <c r="GAP4" s="1"/>
      <c r="GAQ4" s="1"/>
      <c r="GAR4" s="1"/>
      <c r="GAS4" s="1"/>
      <c r="GAT4" s="1"/>
      <c r="GAU4" s="1"/>
      <c r="GAV4" s="1"/>
      <c r="GAW4" s="1"/>
      <c r="GAX4" s="1"/>
      <c r="GAY4" s="1"/>
      <c r="GAZ4" s="1"/>
      <c r="GBA4" s="1"/>
      <c r="GBB4" s="1"/>
      <c r="GBC4" s="1"/>
      <c r="GBD4" s="1"/>
      <c r="GBE4" s="1"/>
      <c r="GBF4" s="1"/>
      <c r="GBG4" s="1"/>
      <c r="GBH4" s="1"/>
      <c r="GBI4" s="1"/>
      <c r="GBJ4" s="1"/>
      <c r="GBK4" s="1"/>
      <c r="GBL4" s="1"/>
      <c r="GBM4" s="1"/>
      <c r="GBN4" s="1"/>
      <c r="GBO4" s="1"/>
      <c r="GBP4" s="1"/>
      <c r="GBQ4" s="1"/>
      <c r="GBR4" s="1"/>
      <c r="GBS4" s="1"/>
      <c r="GBT4" s="1"/>
      <c r="GBU4" s="1"/>
      <c r="GBV4" s="1"/>
      <c r="GBW4" s="1"/>
      <c r="GBX4" s="1"/>
      <c r="GBY4" s="1"/>
      <c r="GBZ4" s="1"/>
      <c r="GCA4" s="1"/>
      <c r="GCB4" s="1"/>
      <c r="GCC4" s="1"/>
      <c r="GCD4" s="1"/>
      <c r="GCE4" s="1"/>
      <c r="GCF4" s="1"/>
      <c r="GCG4" s="1"/>
      <c r="GCH4" s="1"/>
      <c r="GCI4" s="1"/>
      <c r="GCJ4" s="1"/>
      <c r="GCK4" s="1"/>
      <c r="GCL4" s="1"/>
      <c r="GCM4" s="1"/>
      <c r="GCN4" s="1"/>
      <c r="GCO4" s="1"/>
      <c r="GCP4" s="1"/>
      <c r="GCQ4" s="1"/>
      <c r="GCR4" s="1"/>
      <c r="GCS4" s="1"/>
      <c r="GCT4" s="1"/>
      <c r="GCU4" s="1"/>
      <c r="GCV4" s="1"/>
      <c r="GCW4" s="1"/>
      <c r="GCX4" s="1"/>
      <c r="GCY4" s="1"/>
      <c r="GCZ4" s="1"/>
      <c r="GDA4" s="1"/>
      <c r="GDB4" s="1"/>
      <c r="GDC4" s="1"/>
      <c r="GDD4" s="1"/>
      <c r="GDE4" s="1"/>
      <c r="GDF4" s="1"/>
      <c r="GDG4" s="1"/>
      <c r="GDH4" s="1"/>
      <c r="GDI4" s="1"/>
      <c r="GDJ4" s="1"/>
      <c r="GDK4" s="1"/>
      <c r="GDL4" s="1"/>
      <c r="GDM4" s="1"/>
      <c r="GDN4" s="1"/>
      <c r="GDO4" s="1"/>
      <c r="GDP4" s="1"/>
      <c r="GDQ4" s="1"/>
      <c r="GDR4" s="1"/>
      <c r="GDS4" s="1"/>
      <c r="GDT4" s="1"/>
      <c r="GDU4" s="1"/>
      <c r="GDV4" s="1"/>
      <c r="GDW4" s="1"/>
      <c r="GDX4" s="1"/>
      <c r="GDY4" s="1"/>
      <c r="GDZ4" s="1"/>
      <c r="GEA4" s="1"/>
      <c r="GEB4" s="1"/>
      <c r="GEC4" s="1"/>
      <c r="GED4" s="1"/>
      <c r="GEE4" s="1"/>
      <c r="GEF4" s="1"/>
      <c r="GEG4" s="1"/>
      <c r="GEH4" s="1"/>
      <c r="GEI4" s="1"/>
      <c r="GEJ4" s="1"/>
      <c r="GEK4" s="1"/>
      <c r="GEL4" s="1"/>
      <c r="GEM4" s="1"/>
      <c r="GEN4" s="1"/>
      <c r="GEO4" s="1"/>
      <c r="GEP4" s="1"/>
      <c r="GEQ4" s="1"/>
      <c r="GER4" s="1"/>
      <c r="GES4" s="1"/>
      <c r="GET4" s="1"/>
      <c r="GEU4" s="1"/>
      <c r="GEV4" s="1"/>
      <c r="GEW4" s="1"/>
      <c r="GEX4" s="1"/>
      <c r="GEY4" s="1"/>
      <c r="GEZ4" s="1"/>
      <c r="GFA4" s="1"/>
      <c r="GFB4" s="1"/>
      <c r="GFC4" s="1"/>
      <c r="GFD4" s="1"/>
      <c r="GFE4" s="1"/>
      <c r="GFF4" s="1"/>
      <c r="GFG4" s="1"/>
      <c r="GFH4" s="1"/>
      <c r="GFI4" s="1"/>
      <c r="GFJ4" s="1"/>
      <c r="GFK4" s="1"/>
      <c r="GFL4" s="1"/>
      <c r="GFM4" s="1"/>
      <c r="GFN4" s="1"/>
      <c r="GFO4" s="1"/>
      <c r="GFP4" s="1"/>
      <c r="GFQ4" s="1"/>
      <c r="GFR4" s="1"/>
      <c r="GFS4" s="1"/>
      <c r="GFT4" s="1"/>
      <c r="GFU4" s="1"/>
      <c r="GFV4" s="1"/>
      <c r="GFW4" s="1"/>
      <c r="GFX4" s="1"/>
      <c r="GFY4" s="1"/>
      <c r="GFZ4" s="1"/>
      <c r="GGA4" s="1"/>
      <c r="GGB4" s="1"/>
      <c r="GGC4" s="1"/>
      <c r="GGD4" s="1"/>
      <c r="GGE4" s="1"/>
      <c r="GGF4" s="1"/>
      <c r="GGG4" s="1"/>
      <c r="GGH4" s="1"/>
      <c r="GGI4" s="1"/>
      <c r="GGJ4" s="1"/>
      <c r="GGK4" s="1"/>
      <c r="GGL4" s="1"/>
      <c r="GGM4" s="1"/>
      <c r="GGN4" s="1"/>
      <c r="GGO4" s="1"/>
      <c r="GGP4" s="1"/>
      <c r="GGQ4" s="1"/>
      <c r="GGR4" s="1"/>
      <c r="GGS4" s="1"/>
      <c r="GGT4" s="1"/>
      <c r="GGU4" s="1"/>
      <c r="GGV4" s="1"/>
      <c r="GGW4" s="1"/>
      <c r="GGX4" s="1"/>
      <c r="GGY4" s="1"/>
      <c r="GGZ4" s="1"/>
      <c r="GHA4" s="1"/>
      <c r="GHB4" s="1"/>
      <c r="GHC4" s="1"/>
      <c r="GHD4" s="1"/>
      <c r="GHE4" s="1"/>
      <c r="GHF4" s="1"/>
      <c r="GHG4" s="1"/>
      <c r="GHH4" s="1"/>
      <c r="GHI4" s="1"/>
      <c r="GHJ4" s="1"/>
      <c r="GHK4" s="1"/>
      <c r="GHL4" s="1"/>
      <c r="GHM4" s="1"/>
      <c r="GHN4" s="1"/>
      <c r="GHO4" s="1"/>
      <c r="GHP4" s="1"/>
      <c r="GHQ4" s="1"/>
      <c r="GHR4" s="1"/>
      <c r="GHS4" s="1"/>
      <c r="GHT4" s="1"/>
      <c r="GHU4" s="1"/>
      <c r="GHV4" s="1"/>
      <c r="GHW4" s="1"/>
      <c r="GHX4" s="1"/>
      <c r="GHY4" s="1"/>
      <c r="GHZ4" s="1"/>
      <c r="GIA4" s="1"/>
      <c r="GIB4" s="1"/>
      <c r="GIC4" s="1"/>
      <c r="GID4" s="1"/>
      <c r="GIE4" s="1"/>
      <c r="GIF4" s="1"/>
      <c r="GIG4" s="1"/>
      <c r="GIH4" s="1"/>
      <c r="GII4" s="1"/>
      <c r="GIJ4" s="1"/>
      <c r="GIK4" s="1"/>
      <c r="GIL4" s="1"/>
      <c r="GIM4" s="1"/>
      <c r="GIN4" s="1"/>
      <c r="GIO4" s="1"/>
      <c r="GIP4" s="1"/>
      <c r="GIQ4" s="1"/>
      <c r="GIR4" s="1"/>
      <c r="GIS4" s="1"/>
      <c r="GIT4" s="1"/>
      <c r="GIU4" s="1"/>
      <c r="GIV4" s="1"/>
      <c r="GIW4" s="1"/>
      <c r="GIX4" s="1"/>
      <c r="GIY4" s="1"/>
      <c r="GIZ4" s="1"/>
      <c r="GJA4" s="1"/>
      <c r="GJB4" s="1"/>
      <c r="GJC4" s="1"/>
      <c r="GJD4" s="1"/>
      <c r="GJE4" s="1"/>
      <c r="GJF4" s="1"/>
      <c r="GJG4" s="1"/>
      <c r="GJH4" s="1"/>
      <c r="GJI4" s="1"/>
      <c r="GJJ4" s="1"/>
      <c r="GJK4" s="1"/>
      <c r="GJL4" s="1"/>
      <c r="GJM4" s="1"/>
      <c r="GJN4" s="1"/>
      <c r="GJO4" s="1"/>
      <c r="GJP4" s="1"/>
      <c r="GJQ4" s="1"/>
      <c r="GJR4" s="1"/>
      <c r="GJS4" s="1"/>
      <c r="GJT4" s="1"/>
      <c r="GJU4" s="1"/>
      <c r="GJV4" s="1"/>
      <c r="GJW4" s="1"/>
      <c r="GJX4" s="1"/>
      <c r="GJY4" s="1"/>
      <c r="GJZ4" s="1"/>
      <c r="GKA4" s="1"/>
      <c r="GKB4" s="1"/>
      <c r="GKC4" s="1"/>
      <c r="GKD4" s="1"/>
      <c r="GKE4" s="1"/>
      <c r="GKF4" s="1"/>
      <c r="GKG4" s="1"/>
      <c r="GKH4" s="1"/>
      <c r="GKI4" s="1"/>
      <c r="GKJ4" s="1"/>
      <c r="GKK4" s="1"/>
      <c r="GKL4" s="1"/>
      <c r="GKM4" s="1"/>
      <c r="GKN4" s="1"/>
      <c r="GKO4" s="1"/>
      <c r="GKP4" s="1"/>
      <c r="GKQ4" s="1"/>
      <c r="GKR4" s="1"/>
      <c r="GKS4" s="1"/>
      <c r="GKT4" s="1"/>
      <c r="GKU4" s="1"/>
      <c r="GKV4" s="1"/>
      <c r="GKW4" s="1"/>
      <c r="GKX4" s="1"/>
      <c r="GKY4" s="1"/>
      <c r="GKZ4" s="1"/>
      <c r="GLA4" s="1"/>
      <c r="GLB4" s="1"/>
      <c r="GLC4" s="1"/>
      <c r="GLD4" s="1"/>
      <c r="GLE4" s="1"/>
      <c r="GLF4" s="1"/>
      <c r="GLG4" s="1"/>
      <c r="GLH4" s="1"/>
      <c r="GLI4" s="1"/>
      <c r="GLJ4" s="1"/>
      <c r="GLK4" s="1"/>
      <c r="GLL4" s="1"/>
      <c r="GLM4" s="1"/>
      <c r="GLN4" s="1"/>
      <c r="GLO4" s="1"/>
      <c r="GLP4" s="1"/>
      <c r="GLQ4" s="1"/>
      <c r="GLR4" s="1"/>
      <c r="GLS4" s="1"/>
      <c r="GLT4" s="1"/>
      <c r="GLU4" s="1"/>
      <c r="GLV4" s="1"/>
      <c r="GLW4" s="1"/>
      <c r="GLX4" s="1"/>
      <c r="GLY4" s="1"/>
      <c r="GLZ4" s="1"/>
      <c r="GMA4" s="1"/>
      <c r="GMB4" s="1"/>
      <c r="GMC4" s="1"/>
      <c r="GMD4" s="1"/>
      <c r="GME4" s="1"/>
      <c r="GMF4" s="1"/>
      <c r="GMG4" s="1"/>
      <c r="GMH4" s="1"/>
      <c r="GMI4" s="1"/>
      <c r="GMJ4" s="1"/>
      <c r="GMK4" s="1"/>
      <c r="GML4" s="1"/>
      <c r="GMM4" s="1"/>
      <c r="GMN4" s="1"/>
      <c r="GMO4" s="1"/>
      <c r="GMP4" s="1"/>
      <c r="GMQ4" s="1"/>
      <c r="GMR4" s="1"/>
      <c r="GMS4" s="1"/>
      <c r="GMT4" s="1"/>
      <c r="GMU4" s="1"/>
      <c r="GMV4" s="1"/>
      <c r="GMW4" s="1"/>
      <c r="GMX4" s="1"/>
      <c r="GMY4" s="1"/>
      <c r="GMZ4" s="1"/>
      <c r="GNA4" s="1"/>
      <c r="GNB4" s="1"/>
      <c r="GNC4" s="1"/>
      <c r="GND4" s="1"/>
      <c r="GNE4" s="1"/>
      <c r="GNF4" s="1"/>
      <c r="GNG4" s="1"/>
      <c r="GNH4" s="1"/>
      <c r="GNI4" s="1"/>
      <c r="GNJ4" s="1"/>
      <c r="GNK4" s="1"/>
      <c r="GNL4" s="1"/>
      <c r="GNM4" s="1"/>
      <c r="GNN4" s="1"/>
      <c r="GNO4" s="1"/>
      <c r="GNP4" s="1"/>
      <c r="GNQ4" s="1"/>
      <c r="GNR4" s="1"/>
      <c r="GNS4" s="1"/>
      <c r="GNT4" s="1"/>
      <c r="GNU4" s="1"/>
      <c r="GNV4" s="1"/>
      <c r="GNW4" s="1"/>
      <c r="GNX4" s="1"/>
      <c r="GNY4" s="1"/>
      <c r="GNZ4" s="1"/>
      <c r="GOA4" s="1"/>
      <c r="GOB4" s="1"/>
      <c r="GOC4" s="1"/>
      <c r="GOD4" s="1"/>
      <c r="GOE4" s="1"/>
      <c r="GOF4" s="1"/>
      <c r="GOG4" s="1"/>
      <c r="GOH4" s="1"/>
      <c r="GOI4" s="1"/>
      <c r="GOJ4" s="1"/>
      <c r="GOK4" s="1"/>
      <c r="GOL4" s="1"/>
      <c r="GOM4" s="1"/>
      <c r="GON4" s="1"/>
      <c r="GOO4" s="1"/>
      <c r="GOP4" s="1"/>
      <c r="GOQ4" s="1"/>
      <c r="GOR4" s="1"/>
      <c r="GOS4" s="1"/>
      <c r="GOT4" s="1"/>
      <c r="GOU4" s="1"/>
      <c r="GOV4" s="1"/>
      <c r="GOW4" s="1"/>
      <c r="GOX4" s="1"/>
      <c r="GOY4" s="1"/>
      <c r="GOZ4" s="1"/>
      <c r="GPA4" s="1"/>
      <c r="GPB4" s="1"/>
      <c r="GPC4" s="1"/>
      <c r="GPD4" s="1"/>
      <c r="GPE4" s="1"/>
      <c r="GPF4" s="1"/>
      <c r="GPG4" s="1"/>
      <c r="GPH4" s="1"/>
      <c r="GPI4" s="1"/>
      <c r="GPJ4" s="1"/>
      <c r="GPK4" s="1"/>
      <c r="GPL4" s="1"/>
      <c r="GPM4" s="1"/>
      <c r="GPN4" s="1"/>
      <c r="GPO4" s="1"/>
      <c r="GPP4" s="1"/>
      <c r="GPQ4" s="1"/>
      <c r="GPR4" s="1"/>
      <c r="GPS4" s="1"/>
      <c r="GPT4" s="1"/>
      <c r="GPU4" s="1"/>
      <c r="GPV4" s="1"/>
      <c r="GPW4" s="1"/>
      <c r="GPX4" s="1"/>
      <c r="GPY4" s="1"/>
      <c r="GPZ4" s="1"/>
      <c r="GQA4" s="1"/>
      <c r="GQB4" s="1"/>
      <c r="GQC4" s="1"/>
      <c r="GQD4" s="1"/>
      <c r="GQE4" s="1"/>
      <c r="GQF4" s="1"/>
      <c r="GQG4" s="1"/>
      <c r="GQH4" s="1"/>
      <c r="GQI4" s="1"/>
      <c r="GQJ4" s="1"/>
      <c r="GQK4" s="1"/>
      <c r="GQL4" s="1"/>
      <c r="GQM4" s="1"/>
      <c r="GQN4" s="1"/>
      <c r="GQO4" s="1"/>
      <c r="GQP4" s="1"/>
      <c r="GQQ4" s="1"/>
      <c r="GQR4" s="1"/>
      <c r="GQS4" s="1"/>
      <c r="GQT4" s="1"/>
      <c r="GQU4" s="1"/>
      <c r="GQV4" s="1"/>
      <c r="GQW4" s="1"/>
      <c r="GQX4" s="1"/>
      <c r="GQY4" s="1"/>
      <c r="GQZ4" s="1"/>
      <c r="GRA4" s="1"/>
      <c r="GRB4" s="1"/>
      <c r="GRC4" s="1"/>
      <c r="GRD4" s="1"/>
      <c r="GRE4" s="1"/>
      <c r="GRF4" s="1"/>
      <c r="GRG4" s="1"/>
      <c r="GRH4" s="1"/>
      <c r="GRI4" s="1"/>
      <c r="GRJ4" s="1"/>
      <c r="GRK4" s="1"/>
      <c r="GRL4" s="1"/>
      <c r="GRM4" s="1"/>
      <c r="GRN4" s="1"/>
      <c r="GRO4" s="1"/>
      <c r="GRP4" s="1"/>
      <c r="GRQ4" s="1"/>
      <c r="GRR4" s="1"/>
      <c r="GRS4" s="1"/>
      <c r="GRT4" s="1"/>
      <c r="GRU4" s="1"/>
      <c r="GRV4" s="1"/>
      <c r="GRW4" s="1"/>
      <c r="GRX4" s="1"/>
      <c r="GRY4" s="1"/>
      <c r="GRZ4" s="1"/>
      <c r="GSA4" s="1"/>
      <c r="GSB4" s="1"/>
      <c r="GSC4" s="1"/>
      <c r="GSD4" s="1"/>
      <c r="GSE4" s="1"/>
      <c r="GSF4" s="1"/>
      <c r="GSG4" s="1"/>
      <c r="GSH4" s="1"/>
      <c r="GSI4" s="1"/>
      <c r="GSJ4" s="1"/>
      <c r="GSK4" s="1"/>
      <c r="GSL4" s="1"/>
      <c r="GSM4" s="1"/>
      <c r="GSN4" s="1"/>
      <c r="GSO4" s="1"/>
      <c r="GSP4" s="1"/>
      <c r="GSQ4" s="1"/>
      <c r="GSR4" s="1"/>
      <c r="GSS4" s="1"/>
      <c r="GST4" s="1"/>
      <c r="GSU4" s="1"/>
      <c r="GSV4" s="1"/>
      <c r="GSW4" s="1"/>
      <c r="GSX4" s="1"/>
      <c r="GSY4" s="1"/>
      <c r="GSZ4" s="1"/>
      <c r="GTA4" s="1"/>
      <c r="GTB4" s="1"/>
      <c r="GTC4" s="1"/>
      <c r="GTD4" s="1"/>
      <c r="GTE4" s="1"/>
      <c r="GTF4" s="1"/>
      <c r="GTG4" s="1"/>
      <c r="GTH4" s="1"/>
      <c r="GTI4" s="1"/>
      <c r="GTJ4" s="1"/>
      <c r="GTK4" s="1"/>
      <c r="GTL4" s="1"/>
      <c r="GTM4" s="1"/>
      <c r="GTN4" s="1"/>
      <c r="GTO4" s="1"/>
      <c r="GTP4" s="1"/>
      <c r="GTQ4" s="1"/>
      <c r="GTR4" s="1"/>
      <c r="GTS4" s="1"/>
      <c r="GTT4" s="1"/>
      <c r="GTU4" s="1"/>
      <c r="GTV4" s="1"/>
      <c r="GTW4" s="1"/>
      <c r="GTX4" s="1"/>
      <c r="GTY4" s="1"/>
      <c r="GTZ4" s="1"/>
      <c r="GUA4" s="1"/>
      <c r="GUB4" s="1"/>
      <c r="GUC4" s="1"/>
      <c r="GUD4" s="1"/>
      <c r="GUE4" s="1"/>
      <c r="GUF4" s="1"/>
      <c r="GUG4" s="1"/>
      <c r="GUH4" s="1"/>
      <c r="GUI4" s="1"/>
      <c r="GUJ4" s="1"/>
      <c r="GUK4" s="1"/>
      <c r="GUL4" s="1"/>
      <c r="GUM4" s="1"/>
      <c r="GUN4" s="1"/>
      <c r="GUO4" s="1"/>
      <c r="GUP4" s="1"/>
      <c r="GUQ4" s="1"/>
      <c r="GUR4" s="1"/>
      <c r="GUS4" s="1"/>
      <c r="GUT4" s="1"/>
      <c r="GUU4" s="1"/>
      <c r="GUV4" s="1"/>
      <c r="GUW4" s="1"/>
      <c r="GUX4" s="1"/>
      <c r="GUY4" s="1"/>
      <c r="GUZ4" s="1"/>
      <c r="GVA4" s="1"/>
      <c r="GVB4" s="1"/>
      <c r="GVC4" s="1"/>
      <c r="GVD4" s="1"/>
      <c r="GVE4" s="1"/>
      <c r="GVF4" s="1"/>
      <c r="GVG4" s="1"/>
      <c r="GVH4" s="1"/>
      <c r="GVI4" s="1"/>
      <c r="GVJ4" s="1"/>
      <c r="GVK4" s="1"/>
      <c r="GVL4" s="1"/>
      <c r="GVM4" s="1"/>
      <c r="GVN4" s="1"/>
      <c r="GVO4" s="1"/>
      <c r="GVP4" s="1"/>
      <c r="GVQ4" s="1"/>
      <c r="GVR4" s="1"/>
      <c r="GVS4" s="1"/>
      <c r="GVT4" s="1"/>
      <c r="GVU4" s="1"/>
      <c r="GVV4" s="1"/>
      <c r="GVW4" s="1"/>
      <c r="GVX4" s="1"/>
      <c r="GVY4" s="1"/>
      <c r="GVZ4" s="1"/>
      <c r="GWA4" s="1"/>
      <c r="GWB4" s="1"/>
      <c r="GWC4" s="1"/>
      <c r="GWD4" s="1"/>
      <c r="GWE4" s="1"/>
      <c r="GWF4" s="1"/>
      <c r="GWG4" s="1"/>
      <c r="GWH4" s="1"/>
      <c r="GWI4" s="1"/>
      <c r="GWJ4" s="1"/>
      <c r="GWK4" s="1"/>
      <c r="GWL4" s="1"/>
      <c r="GWM4" s="1"/>
      <c r="GWN4" s="1"/>
      <c r="GWO4" s="1"/>
      <c r="GWP4" s="1"/>
      <c r="GWQ4" s="1"/>
      <c r="GWR4" s="1"/>
      <c r="GWS4" s="1"/>
      <c r="GWT4" s="1"/>
      <c r="GWU4" s="1"/>
      <c r="GWV4" s="1"/>
      <c r="GWW4" s="1"/>
      <c r="GWX4" s="1"/>
      <c r="GWY4" s="1"/>
      <c r="GWZ4" s="1"/>
      <c r="GXA4" s="1"/>
      <c r="GXB4" s="1"/>
      <c r="GXC4" s="1"/>
      <c r="GXD4" s="1"/>
      <c r="GXE4" s="1"/>
      <c r="GXF4" s="1"/>
      <c r="GXG4" s="1"/>
      <c r="GXH4" s="1"/>
      <c r="GXI4" s="1"/>
      <c r="GXJ4" s="1"/>
      <c r="GXK4" s="1"/>
      <c r="GXL4" s="1"/>
      <c r="GXM4" s="1"/>
      <c r="GXN4" s="1"/>
      <c r="GXO4" s="1"/>
      <c r="GXP4" s="1"/>
      <c r="GXQ4" s="1"/>
      <c r="GXR4" s="1"/>
      <c r="GXS4" s="1"/>
      <c r="GXT4" s="1"/>
      <c r="GXU4" s="1"/>
      <c r="GXV4" s="1"/>
      <c r="GXW4" s="1"/>
      <c r="GXX4" s="1"/>
      <c r="GXY4" s="1"/>
      <c r="GXZ4" s="1"/>
      <c r="GYA4" s="1"/>
      <c r="GYB4" s="1"/>
      <c r="GYC4" s="1"/>
      <c r="GYD4" s="1"/>
      <c r="GYE4" s="1"/>
      <c r="GYF4" s="1"/>
      <c r="GYG4" s="1"/>
      <c r="GYH4" s="1"/>
      <c r="GYI4" s="1"/>
      <c r="GYJ4" s="1"/>
      <c r="GYK4" s="1"/>
      <c r="GYL4" s="1"/>
      <c r="GYM4" s="1"/>
      <c r="GYN4" s="1"/>
      <c r="GYO4" s="1"/>
      <c r="GYP4" s="1"/>
      <c r="GYQ4" s="1"/>
      <c r="GYR4" s="1"/>
      <c r="GYS4" s="1"/>
      <c r="GYT4" s="1"/>
      <c r="GYU4" s="1"/>
      <c r="GYV4" s="1"/>
      <c r="GYW4" s="1"/>
      <c r="GYX4" s="1"/>
      <c r="GYY4" s="1"/>
      <c r="GYZ4" s="1"/>
      <c r="GZA4" s="1"/>
      <c r="GZB4" s="1"/>
      <c r="GZC4" s="1"/>
      <c r="GZD4" s="1"/>
      <c r="GZE4" s="1"/>
      <c r="GZF4" s="1"/>
      <c r="GZG4" s="1"/>
      <c r="GZH4" s="1"/>
      <c r="GZI4" s="1"/>
      <c r="GZJ4" s="1"/>
      <c r="GZK4" s="1"/>
      <c r="GZL4" s="1"/>
      <c r="GZM4" s="1"/>
      <c r="GZN4" s="1"/>
      <c r="GZO4" s="1"/>
      <c r="GZP4" s="1"/>
      <c r="GZQ4" s="1"/>
      <c r="GZR4" s="1"/>
      <c r="GZS4" s="1"/>
      <c r="GZT4" s="1"/>
      <c r="GZU4" s="1"/>
      <c r="GZV4" s="1"/>
      <c r="GZW4" s="1"/>
      <c r="GZX4" s="1"/>
      <c r="GZY4" s="1"/>
      <c r="GZZ4" s="1"/>
      <c r="HAA4" s="1"/>
      <c r="HAB4" s="1"/>
      <c r="HAC4" s="1"/>
      <c r="HAD4" s="1"/>
      <c r="HAE4" s="1"/>
      <c r="HAF4" s="1"/>
      <c r="HAG4" s="1"/>
      <c r="HAH4" s="1"/>
      <c r="HAI4" s="1"/>
      <c r="HAJ4" s="1"/>
      <c r="HAK4" s="1"/>
      <c r="HAL4" s="1"/>
      <c r="HAM4" s="1"/>
      <c r="HAN4" s="1"/>
      <c r="HAO4" s="1"/>
      <c r="HAP4" s="1"/>
      <c r="HAQ4" s="1"/>
      <c r="HAR4" s="1"/>
      <c r="HAS4" s="1"/>
      <c r="HAT4" s="1"/>
      <c r="HAU4" s="1"/>
      <c r="HAV4" s="1"/>
      <c r="HAW4" s="1"/>
      <c r="HAX4" s="1"/>
      <c r="HAY4" s="1"/>
      <c r="HAZ4" s="1"/>
      <c r="HBA4" s="1"/>
      <c r="HBB4" s="1"/>
      <c r="HBC4" s="1"/>
      <c r="HBD4" s="1"/>
      <c r="HBE4" s="1"/>
      <c r="HBF4" s="1"/>
      <c r="HBG4" s="1"/>
      <c r="HBH4" s="1"/>
      <c r="HBI4" s="1"/>
      <c r="HBJ4" s="1"/>
      <c r="HBK4" s="1"/>
      <c r="HBL4" s="1"/>
      <c r="HBM4" s="1"/>
      <c r="HBN4" s="1"/>
      <c r="HBO4" s="1"/>
      <c r="HBP4" s="1"/>
      <c r="HBQ4" s="1"/>
      <c r="HBR4" s="1"/>
      <c r="HBS4" s="1"/>
      <c r="HBT4" s="1"/>
      <c r="HBU4" s="1"/>
      <c r="HBV4" s="1"/>
      <c r="HBW4" s="1"/>
      <c r="HBX4" s="1"/>
      <c r="HBY4" s="1"/>
      <c r="HBZ4" s="1"/>
      <c r="HCA4" s="1"/>
      <c r="HCB4" s="1"/>
      <c r="HCC4" s="1"/>
      <c r="HCD4" s="1"/>
      <c r="HCE4" s="1"/>
      <c r="HCF4" s="1"/>
      <c r="HCG4" s="1"/>
      <c r="HCH4" s="1"/>
      <c r="HCI4" s="1"/>
      <c r="HCJ4" s="1"/>
      <c r="HCK4" s="1"/>
      <c r="HCL4" s="1"/>
      <c r="HCM4" s="1"/>
      <c r="HCN4" s="1"/>
      <c r="HCO4" s="1"/>
      <c r="HCP4" s="1"/>
      <c r="HCQ4" s="1"/>
      <c r="HCR4" s="1"/>
      <c r="HCS4" s="1"/>
      <c r="HCT4" s="1"/>
      <c r="HCU4" s="1"/>
      <c r="HCV4" s="1"/>
      <c r="HCW4" s="1"/>
      <c r="HCX4" s="1"/>
      <c r="HCY4" s="1"/>
      <c r="HCZ4" s="1"/>
      <c r="HDA4" s="1"/>
      <c r="HDB4" s="1"/>
      <c r="HDC4" s="1"/>
      <c r="HDD4" s="1"/>
      <c r="HDE4" s="1"/>
      <c r="HDF4" s="1"/>
      <c r="HDG4" s="1"/>
      <c r="HDH4" s="1"/>
      <c r="HDI4" s="1"/>
      <c r="HDJ4" s="1"/>
      <c r="HDK4" s="1"/>
      <c r="HDL4" s="1"/>
      <c r="HDM4" s="1"/>
      <c r="HDN4" s="1"/>
      <c r="HDO4" s="1"/>
      <c r="HDP4" s="1"/>
      <c r="HDQ4" s="1"/>
      <c r="HDR4" s="1"/>
      <c r="HDS4" s="1"/>
      <c r="HDT4" s="1"/>
      <c r="HDU4" s="1"/>
      <c r="HDV4" s="1"/>
      <c r="HDW4" s="1"/>
      <c r="HDX4" s="1"/>
      <c r="HDY4" s="1"/>
      <c r="HDZ4" s="1"/>
      <c r="HEA4" s="1"/>
      <c r="HEB4" s="1"/>
      <c r="HEC4" s="1"/>
      <c r="HED4" s="1"/>
      <c r="HEE4" s="1"/>
      <c r="HEF4" s="1"/>
      <c r="HEG4" s="1"/>
      <c r="HEH4" s="1"/>
      <c r="HEI4" s="1"/>
      <c r="HEJ4" s="1"/>
      <c r="HEK4" s="1"/>
      <c r="HEL4" s="1"/>
      <c r="HEM4" s="1"/>
      <c r="HEN4" s="1"/>
      <c r="HEO4" s="1"/>
      <c r="HEP4" s="1"/>
      <c r="HEQ4" s="1"/>
      <c r="HER4" s="1"/>
      <c r="HES4" s="1"/>
      <c r="HET4" s="1"/>
      <c r="HEU4" s="1"/>
      <c r="HEV4" s="1"/>
      <c r="HEW4" s="1"/>
      <c r="HEX4" s="1"/>
      <c r="HEY4" s="1"/>
      <c r="HEZ4" s="1"/>
      <c r="HFA4" s="1"/>
      <c r="HFB4" s="1"/>
      <c r="HFC4" s="1"/>
      <c r="HFD4" s="1"/>
      <c r="HFE4" s="1"/>
      <c r="HFF4" s="1"/>
      <c r="HFG4" s="1"/>
      <c r="HFH4" s="1"/>
      <c r="HFI4" s="1"/>
      <c r="HFJ4" s="1"/>
      <c r="HFK4" s="1"/>
      <c r="HFL4" s="1"/>
      <c r="HFM4" s="1"/>
      <c r="HFN4" s="1"/>
      <c r="HFO4" s="1"/>
      <c r="HFP4" s="1"/>
      <c r="HFQ4" s="1"/>
      <c r="HFR4" s="1"/>
      <c r="HFS4" s="1"/>
      <c r="HFT4" s="1"/>
      <c r="HFU4" s="1"/>
      <c r="HFV4" s="1"/>
      <c r="HFW4" s="1"/>
      <c r="HFX4" s="1"/>
      <c r="HFY4" s="1"/>
      <c r="HFZ4" s="1"/>
      <c r="HGA4" s="1"/>
      <c r="HGB4" s="1"/>
      <c r="HGC4" s="1"/>
      <c r="HGD4" s="1"/>
      <c r="HGE4" s="1"/>
      <c r="HGF4" s="1"/>
      <c r="HGG4" s="1"/>
      <c r="HGH4" s="1"/>
      <c r="HGI4" s="1"/>
      <c r="HGJ4" s="1"/>
      <c r="HGK4" s="1"/>
      <c r="HGL4" s="1"/>
      <c r="HGM4" s="1"/>
      <c r="HGN4" s="1"/>
      <c r="HGO4" s="1"/>
      <c r="HGP4" s="1"/>
      <c r="HGQ4" s="1"/>
      <c r="HGR4" s="1"/>
      <c r="HGS4" s="1"/>
      <c r="HGT4" s="1"/>
      <c r="HGU4" s="1"/>
      <c r="HGV4" s="1"/>
      <c r="HGW4" s="1"/>
      <c r="HGX4" s="1"/>
      <c r="HGY4" s="1"/>
      <c r="HGZ4" s="1"/>
      <c r="HHA4" s="1"/>
      <c r="HHB4" s="1"/>
      <c r="HHC4" s="1"/>
      <c r="HHD4" s="1"/>
      <c r="HHE4" s="1"/>
      <c r="HHF4" s="1"/>
      <c r="HHG4" s="1"/>
      <c r="HHH4" s="1"/>
      <c r="HHI4" s="1"/>
      <c r="HHJ4" s="1"/>
      <c r="HHK4" s="1"/>
      <c r="HHL4" s="1"/>
      <c r="HHM4" s="1"/>
      <c r="HHN4" s="1"/>
      <c r="HHO4" s="1"/>
      <c r="HHP4" s="1"/>
      <c r="HHQ4" s="1"/>
      <c r="HHR4" s="1"/>
      <c r="HHS4" s="1"/>
      <c r="HHT4" s="1"/>
      <c r="HHU4" s="1"/>
      <c r="HHV4" s="1"/>
      <c r="HHW4" s="1"/>
      <c r="HHX4" s="1"/>
      <c r="HHY4" s="1"/>
      <c r="HHZ4" s="1"/>
      <c r="HIA4" s="1"/>
      <c r="HIB4" s="1"/>
      <c r="HIC4" s="1"/>
      <c r="HID4" s="1"/>
      <c r="HIE4" s="1"/>
      <c r="HIF4" s="1"/>
      <c r="HIG4" s="1"/>
      <c r="HIH4" s="1"/>
      <c r="HII4" s="1"/>
      <c r="HIJ4" s="1"/>
      <c r="HIK4" s="1"/>
      <c r="HIL4" s="1"/>
      <c r="HIM4" s="1"/>
      <c r="HIN4" s="1"/>
      <c r="HIO4" s="1"/>
      <c r="HIP4" s="1"/>
      <c r="HIQ4" s="1"/>
      <c r="HIR4" s="1"/>
      <c r="HIS4" s="1"/>
      <c r="HIT4" s="1"/>
      <c r="HIU4" s="1"/>
      <c r="HIV4" s="1"/>
      <c r="HIW4" s="1"/>
      <c r="HIX4" s="1"/>
      <c r="HIY4" s="1"/>
      <c r="HIZ4" s="1"/>
      <c r="HJA4" s="1"/>
      <c r="HJB4" s="1"/>
      <c r="HJC4" s="1"/>
      <c r="HJD4" s="1"/>
      <c r="HJE4" s="1"/>
      <c r="HJF4" s="1"/>
      <c r="HJG4" s="1"/>
      <c r="HJH4" s="1"/>
      <c r="HJI4" s="1"/>
      <c r="HJJ4" s="1"/>
      <c r="HJK4" s="1"/>
      <c r="HJL4" s="1"/>
      <c r="HJM4" s="1"/>
      <c r="HJN4" s="1"/>
      <c r="HJO4" s="1"/>
      <c r="HJP4" s="1"/>
      <c r="HJQ4" s="1"/>
      <c r="HJR4" s="1"/>
      <c r="HJS4" s="1"/>
      <c r="HJT4" s="1"/>
      <c r="HJU4" s="1"/>
      <c r="HJV4" s="1"/>
      <c r="HJW4" s="1"/>
      <c r="HJX4" s="1"/>
      <c r="HJY4" s="1"/>
      <c r="HJZ4" s="1"/>
      <c r="HKA4" s="1"/>
      <c r="HKB4" s="1"/>
      <c r="HKC4" s="1"/>
      <c r="HKD4" s="1"/>
      <c r="HKE4" s="1"/>
      <c r="HKF4" s="1"/>
      <c r="HKG4" s="1"/>
      <c r="HKH4" s="1"/>
      <c r="HKI4" s="1"/>
      <c r="HKJ4" s="1"/>
      <c r="HKK4" s="1"/>
      <c r="HKL4" s="1"/>
      <c r="HKM4" s="1"/>
      <c r="HKN4" s="1"/>
      <c r="HKO4" s="1"/>
      <c r="HKP4" s="1"/>
      <c r="HKQ4" s="1"/>
      <c r="HKR4" s="1"/>
      <c r="HKS4" s="1"/>
      <c r="HKT4" s="1"/>
      <c r="HKU4" s="1"/>
      <c r="HKV4" s="1"/>
      <c r="HKW4" s="1"/>
      <c r="HKX4" s="1"/>
      <c r="HKY4" s="1"/>
      <c r="HKZ4" s="1"/>
      <c r="HLA4" s="1"/>
      <c r="HLB4" s="1"/>
      <c r="HLC4" s="1"/>
      <c r="HLD4" s="1"/>
      <c r="HLE4" s="1"/>
      <c r="HLF4" s="1"/>
      <c r="HLG4" s="1"/>
      <c r="HLH4" s="1"/>
      <c r="HLI4" s="1"/>
      <c r="HLJ4" s="1"/>
      <c r="HLK4" s="1"/>
      <c r="HLL4" s="1"/>
      <c r="HLM4" s="1"/>
      <c r="HLN4" s="1"/>
      <c r="HLO4" s="1"/>
      <c r="HLP4" s="1"/>
      <c r="HLQ4" s="1"/>
      <c r="HLR4" s="1"/>
      <c r="HLS4" s="1"/>
      <c r="HLT4" s="1"/>
      <c r="HLU4" s="1"/>
      <c r="HLV4" s="1"/>
      <c r="HLW4" s="1"/>
      <c r="HLX4" s="1"/>
      <c r="HLY4" s="1"/>
      <c r="HLZ4" s="1"/>
      <c r="HMA4" s="1"/>
      <c r="HMB4" s="1"/>
      <c r="HMC4" s="1"/>
      <c r="HMD4" s="1"/>
      <c r="HME4" s="1"/>
      <c r="HMF4" s="1"/>
      <c r="HMG4" s="1"/>
      <c r="HMH4" s="1"/>
      <c r="HMI4" s="1"/>
      <c r="HMJ4" s="1"/>
      <c r="HMK4" s="1"/>
      <c r="HML4" s="1"/>
      <c r="HMM4" s="1"/>
      <c r="HMN4" s="1"/>
      <c r="HMO4" s="1"/>
      <c r="HMP4" s="1"/>
      <c r="HMQ4" s="1"/>
      <c r="HMR4" s="1"/>
      <c r="HMS4" s="1"/>
      <c r="HMT4" s="1"/>
      <c r="HMU4" s="1"/>
      <c r="HMV4" s="1"/>
      <c r="HMW4" s="1"/>
      <c r="HMX4" s="1"/>
      <c r="HMY4" s="1"/>
      <c r="HMZ4" s="1"/>
      <c r="HNA4" s="1"/>
      <c r="HNB4" s="1"/>
      <c r="HNC4" s="1"/>
      <c r="HND4" s="1"/>
      <c r="HNE4" s="1"/>
      <c r="HNF4" s="1"/>
      <c r="HNG4" s="1"/>
      <c r="HNH4" s="1"/>
      <c r="HNI4" s="1"/>
      <c r="HNJ4" s="1"/>
      <c r="HNK4" s="1"/>
      <c r="HNL4" s="1"/>
      <c r="HNM4" s="1"/>
      <c r="HNN4" s="1"/>
      <c r="HNO4" s="1"/>
      <c r="HNP4" s="1"/>
      <c r="HNQ4" s="1"/>
      <c r="HNR4" s="1"/>
      <c r="HNS4" s="1"/>
      <c r="HNT4" s="1"/>
      <c r="HNU4" s="1"/>
      <c r="HNV4" s="1"/>
      <c r="HNW4" s="1"/>
      <c r="HNX4" s="1"/>
      <c r="HNY4" s="1"/>
      <c r="HNZ4" s="1"/>
      <c r="HOA4" s="1"/>
      <c r="HOB4" s="1"/>
      <c r="HOC4" s="1"/>
      <c r="HOD4" s="1"/>
      <c r="HOE4" s="1"/>
      <c r="HOF4" s="1"/>
      <c r="HOG4" s="1"/>
      <c r="HOH4" s="1"/>
      <c r="HOI4" s="1"/>
      <c r="HOJ4" s="1"/>
      <c r="HOK4" s="1"/>
      <c r="HOL4" s="1"/>
      <c r="HOM4" s="1"/>
      <c r="HON4" s="1"/>
      <c r="HOO4" s="1"/>
      <c r="HOP4" s="1"/>
      <c r="HOQ4" s="1"/>
      <c r="HOR4" s="1"/>
      <c r="HOS4" s="1"/>
      <c r="HOT4" s="1"/>
      <c r="HOU4" s="1"/>
      <c r="HOV4" s="1"/>
      <c r="HOW4" s="1"/>
      <c r="HOX4" s="1"/>
      <c r="HOY4" s="1"/>
      <c r="HOZ4" s="1"/>
      <c r="HPA4" s="1"/>
      <c r="HPB4" s="1"/>
      <c r="HPC4" s="1"/>
      <c r="HPD4" s="1"/>
      <c r="HPE4" s="1"/>
      <c r="HPF4" s="1"/>
      <c r="HPG4" s="1"/>
      <c r="HPH4" s="1"/>
      <c r="HPI4" s="1"/>
      <c r="HPJ4" s="1"/>
      <c r="HPK4" s="1"/>
      <c r="HPL4" s="1"/>
      <c r="HPM4" s="1"/>
      <c r="HPN4" s="1"/>
      <c r="HPO4" s="1"/>
      <c r="HPP4" s="1"/>
      <c r="HPQ4" s="1"/>
      <c r="HPR4" s="1"/>
      <c r="HPS4" s="1"/>
      <c r="HPT4" s="1"/>
      <c r="HPU4" s="1"/>
      <c r="HPV4" s="1"/>
      <c r="HPW4" s="1"/>
      <c r="HPX4" s="1"/>
      <c r="HPY4" s="1"/>
      <c r="HPZ4" s="1"/>
      <c r="HQA4" s="1"/>
      <c r="HQB4" s="1"/>
      <c r="HQC4" s="1"/>
      <c r="HQD4" s="1"/>
      <c r="HQE4" s="1"/>
      <c r="HQF4" s="1"/>
      <c r="HQG4" s="1"/>
      <c r="HQH4" s="1"/>
      <c r="HQI4" s="1"/>
      <c r="HQJ4" s="1"/>
      <c r="HQK4" s="1"/>
      <c r="HQL4" s="1"/>
      <c r="HQM4" s="1"/>
      <c r="HQN4" s="1"/>
      <c r="HQO4" s="1"/>
      <c r="HQP4" s="1"/>
      <c r="HQQ4" s="1"/>
      <c r="HQR4" s="1"/>
      <c r="HQS4" s="1"/>
      <c r="HQT4" s="1"/>
      <c r="HQU4" s="1"/>
      <c r="HQV4" s="1"/>
      <c r="HQW4" s="1"/>
      <c r="HQX4" s="1"/>
      <c r="HQY4" s="1"/>
      <c r="HQZ4" s="1"/>
      <c r="HRA4" s="1"/>
      <c r="HRB4" s="1"/>
      <c r="HRC4" s="1"/>
      <c r="HRD4" s="1"/>
      <c r="HRE4" s="1"/>
      <c r="HRF4" s="1"/>
      <c r="HRG4" s="1"/>
      <c r="HRH4" s="1"/>
      <c r="HRI4" s="1"/>
      <c r="HRJ4" s="1"/>
      <c r="HRK4" s="1"/>
      <c r="HRL4" s="1"/>
      <c r="HRM4" s="1"/>
      <c r="HRN4" s="1"/>
      <c r="HRO4" s="1"/>
      <c r="HRP4" s="1"/>
      <c r="HRQ4" s="1"/>
      <c r="HRR4" s="1"/>
      <c r="HRS4" s="1"/>
      <c r="HRT4" s="1"/>
      <c r="HRU4" s="1"/>
      <c r="HRV4" s="1"/>
      <c r="HRW4" s="1"/>
      <c r="HRX4" s="1"/>
      <c r="HRY4" s="1"/>
      <c r="HRZ4" s="1"/>
      <c r="HSA4" s="1"/>
      <c r="HSB4" s="1"/>
      <c r="HSC4" s="1"/>
      <c r="HSD4" s="1"/>
      <c r="HSE4" s="1"/>
      <c r="HSF4" s="1"/>
      <c r="HSG4" s="1"/>
      <c r="HSH4" s="1"/>
      <c r="HSI4" s="1"/>
      <c r="HSJ4" s="1"/>
      <c r="HSK4" s="1"/>
      <c r="HSL4" s="1"/>
      <c r="HSM4" s="1"/>
      <c r="HSN4" s="1"/>
      <c r="HSO4" s="1"/>
      <c r="HSP4" s="1"/>
      <c r="HSQ4" s="1"/>
      <c r="HSR4" s="1"/>
      <c r="HSS4" s="1"/>
      <c r="HST4" s="1"/>
      <c r="HSU4" s="1"/>
      <c r="HSV4" s="1"/>
      <c r="HSW4" s="1"/>
      <c r="HSX4" s="1"/>
      <c r="HSY4" s="1"/>
      <c r="HSZ4" s="1"/>
      <c r="HTA4" s="1"/>
      <c r="HTB4" s="1"/>
      <c r="HTC4" s="1"/>
      <c r="HTD4" s="1"/>
      <c r="HTE4" s="1"/>
      <c r="HTF4" s="1"/>
      <c r="HTG4" s="1"/>
      <c r="HTH4" s="1"/>
      <c r="HTI4" s="1"/>
      <c r="HTJ4" s="1"/>
      <c r="HTK4" s="1"/>
      <c r="HTL4" s="1"/>
      <c r="HTM4" s="1"/>
      <c r="HTN4" s="1"/>
      <c r="HTO4" s="1"/>
      <c r="HTP4" s="1"/>
      <c r="HTQ4" s="1"/>
      <c r="HTR4" s="1"/>
      <c r="HTS4" s="1"/>
      <c r="HTT4" s="1"/>
      <c r="HTU4" s="1"/>
      <c r="HTV4" s="1"/>
      <c r="HTW4" s="1"/>
      <c r="HTX4" s="1"/>
      <c r="HTY4" s="1"/>
      <c r="HTZ4" s="1"/>
      <c r="HUA4" s="1"/>
      <c r="HUB4" s="1"/>
      <c r="HUC4" s="1"/>
      <c r="HUD4" s="1"/>
      <c r="HUE4" s="1"/>
      <c r="HUF4" s="1"/>
      <c r="HUG4" s="1"/>
      <c r="HUH4" s="1"/>
      <c r="HUI4" s="1"/>
      <c r="HUJ4" s="1"/>
      <c r="HUK4" s="1"/>
      <c r="HUL4" s="1"/>
      <c r="HUM4" s="1"/>
      <c r="HUN4" s="1"/>
      <c r="HUO4" s="1"/>
      <c r="HUP4" s="1"/>
      <c r="HUQ4" s="1"/>
      <c r="HUR4" s="1"/>
      <c r="HUS4" s="1"/>
      <c r="HUT4" s="1"/>
      <c r="HUU4" s="1"/>
      <c r="HUV4" s="1"/>
      <c r="HUW4" s="1"/>
      <c r="HUX4" s="1"/>
      <c r="HUY4" s="1"/>
      <c r="HUZ4" s="1"/>
      <c r="HVA4" s="1"/>
      <c r="HVB4" s="1"/>
      <c r="HVC4" s="1"/>
      <c r="HVD4" s="1"/>
      <c r="HVE4" s="1"/>
      <c r="HVF4" s="1"/>
      <c r="HVG4" s="1"/>
      <c r="HVH4" s="1"/>
      <c r="HVI4" s="1"/>
      <c r="HVJ4" s="1"/>
      <c r="HVK4" s="1"/>
      <c r="HVL4" s="1"/>
      <c r="HVM4" s="1"/>
      <c r="HVN4" s="1"/>
      <c r="HVO4" s="1"/>
      <c r="HVP4" s="1"/>
      <c r="HVQ4" s="1"/>
      <c r="HVR4" s="1"/>
      <c r="HVS4" s="1"/>
      <c r="HVT4" s="1"/>
      <c r="HVU4" s="1"/>
      <c r="HVV4" s="1"/>
      <c r="HVW4" s="1"/>
      <c r="HVX4" s="1"/>
      <c r="HVY4" s="1"/>
      <c r="HVZ4" s="1"/>
      <c r="HWA4" s="1"/>
      <c r="HWB4" s="1"/>
      <c r="HWC4" s="1"/>
      <c r="HWD4" s="1"/>
      <c r="HWE4" s="1"/>
      <c r="HWF4" s="1"/>
      <c r="HWG4" s="1"/>
      <c r="HWH4" s="1"/>
      <c r="HWI4" s="1"/>
      <c r="HWJ4" s="1"/>
      <c r="HWK4" s="1"/>
      <c r="HWL4" s="1"/>
      <c r="HWM4" s="1"/>
      <c r="HWN4" s="1"/>
      <c r="HWO4" s="1"/>
      <c r="HWP4" s="1"/>
      <c r="HWQ4" s="1"/>
      <c r="HWR4" s="1"/>
      <c r="HWS4" s="1"/>
      <c r="HWT4" s="1"/>
      <c r="HWU4" s="1"/>
      <c r="HWV4" s="1"/>
      <c r="HWW4" s="1"/>
      <c r="HWX4" s="1"/>
      <c r="HWY4" s="1"/>
      <c r="HWZ4" s="1"/>
      <c r="HXA4" s="1"/>
      <c r="HXB4" s="1"/>
      <c r="HXC4" s="1"/>
      <c r="HXD4" s="1"/>
      <c r="HXE4" s="1"/>
      <c r="HXF4" s="1"/>
      <c r="HXG4" s="1"/>
      <c r="HXH4" s="1"/>
      <c r="HXI4" s="1"/>
      <c r="HXJ4" s="1"/>
      <c r="HXK4" s="1"/>
      <c r="HXL4" s="1"/>
      <c r="HXM4" s="1"/>
      <c r="HXN4" s="1"/>
      <c r="HXO4" s="1"/>
      <c r="HXP4" s="1"/>
      <c r="HXQ4" s="1"/>
      <c r="HXR4" s="1"/>
      <c r="HXS4" s="1"/>
      <c r="HXT4" s="1"/>
      <c r="HXU4" s="1"/>
      <c r="HXV4" s="1"/>
      <c r="HXW4" s="1"/>
      <c r="HXX4" s="1"/>
      <c r="HXY4" s="1"/>
      <c r="HXZ4" s="1"/>
      <c r="HYA4" s="1"/>
      <c r="HYB4" s="1"/>
      <c r="HYC4" s="1"/>
      <c r="HYD4" s="1"/>
      <c r="HYE4" s="1"/>
      <c r="HYF4" s="1"/>
      <c r="HYG4" s="1"/>
      <c r="HYH4" s="1"/>
      <c r="HYI4" s="1"/>
      <c r="HYJ4" s="1"/>
      <c r="HYK4" s="1"/>
      <c r="HYL4" s="1"/>
      <c r="HYM4" s="1"/>
      <c r="HYN4" s="1"/>
      <c r="HYO4" s="1"/>
      <c r="HYP4" s="1"/>
      <c r="HYQ4" s="1"/>
      <c r="HYR4" s="1"/>
      <c r="HYS4" s="1"/>
      <c r="HYT4" s="1"/>
      <c r="HYU4" s="1"/>
      <c r="HYV4" s="1"/>
      <c r="HYW4" s="1"/>
      <c r="HYX4" s="1"/>
      <c r="HYY4" s="1"/>
      <c r="HYZ4" s="1"/>
      <c r="HZA4" s="1"/>
      <c r="HZB4" s="1"/>
      <c r="HZC4" s="1"/>
      <c r="HZD4" s="1"/>
      <c r="HZE4" s="1"/>
      <c r="HZF4" s="1"/>
      <c r="HZG4" s="1"/>
      <c r="HZH4" s="1"/>
      <c r="HZI4" s="1"/>
      <c r="HZJ4" s="1"/>
      <c r="HZK4" s="1"/>
      <c r="HZL4" s="1"/>
      <c r="HZM4" s="1"/>
      <c r="HZN4" s="1"/>
      <c r="HZO4" s="1"/>
      <c r="HZP4" s="1"/>
      <c r="HZQ4" s="1"/>
      <c r="HZR4" s="1"/>
      <c r="HZS4" s="1"/>
      <c r="HZT4" s="1"/>
      <c r="HZU4" s="1"/>
      <c r="HZV4" s="1"/>
      <c r="HZW4" s="1"/>
      <c r="HZX4" s="1"/>
      <c r="HZY4" s="1"/>
      <c r="HZZ4" s="1"/>
      <c r="IAA4" s="1"/>
      <c r="IAB4" s="1"/>
      <c r="IAC4" s="1"/>
      <c r="IAD4" s="1"/>
      <c r="IAE4" s="1"/>
      <c r="IAF4" s="1"/>
      <c r="IAG4" s="1"/>
      <c r="IAH4" s="1"/>
      <c r="IAI4" s="1"/>
      <c r="IAJ4" s="1"/>
      <c r="IAK4" s="1"/>
      <c r="IAL4" s="1"/>
      <c r="IAM4" s="1"/>
      <c r="IAN4" s="1"/>
      <c r="IAO4" s="1"/>
      <c r="IAP4" s="1"/>
      <c r="IAQ4" s="1"/>
      <c r="IAR4" s="1"/>
      <c r="IAS4" s="1"/>
      <c r="IAT4" s="1"/>
      <c r="IAU4" s="1"/>
      <c r="IAV4" s="1"/>
      <c r="IAW4" s="1"/>
      <c r="IAX4" s="1"/>
      <c r="IAY4" s="1"/>
      <c r="IAZ4" s="1"/>
      <c r="IBA4" s="1"/>
      <c r="IBB4" s="1"/>
      <c r="IBC4" s="1"/>
      <c r="IBD4" s="1"/>
      <c r="IBE4" s="1"/>
      <c r="IBF4" s="1"/>
      <c r="IBG4" s="1"/>
      <c r="IBH4" s="1"/>
      <c r="IBI4" s="1"/>
      <c r="IBJ4" s="1"/>
      <c r="IBK4" s="1"/>
      <c r="IBL4" s="1"/>
      <c r="IBM4" s="1"/>
      <c r="IBN4" s="1"/>
      <c r="IBO4" s="1"/>
      <c r="IBP4" s="1"/>
      <c r="IBQ4" s="1"/>
      <c r="IBR4" s="1"/>
      <c r="IBS4" s="1"/>
      <c r="IBT4" s="1"/>
      <c r="IBU4" s="1"/>
      <c r="IBV4" s="1"/>
      <c r="IBW4" s="1"/>
      <c r="IBX4" s="1"/>
      <c r="IBY4" s="1"/>
      <c r="IBZ4" s="1"/>
      <c r="ICA4" s="1"/>
      <c r="ICB4" s="1"/>
      <c r="ICC4" s="1"/>
      <c r="ICD4" s="1"/>
      <c r="ICE4" s="1"/>
      <c r="ICF4" s="1"/>
      <c r="ICG4" s="1"/>
      <c r="ICH4" s="1"/>
      <c r="ICI4" s="1"/>
      <c r="ICJ4" s="1"/>
      <c r="ICK4" s="1"/>
      <c r="ICL4" s="1"/>
      <c r="ICM4" s="1"/>
      <c r="ICN4" s="1"/>
      <c r="ICO4" s="1"/>
      <c r="ICP4" s="1"/>
      <c r="ICQ4" s="1"/>
      <c r="ICR4" s="1"/>
      <c r="ICS4" s="1"/>
      <c r="ICT4" s="1"/>
      <c r="ICU4" s="1"/>
      <c r="ICV4" s="1"/>
      <c r="ICW4" s="1"/>
      <c r="ICX4" s="1"/>
      <c r="ICY4" s="1"/>
      <c r="ICZ4" s="1"/>
      <c r="IDA4" s="1"/>
      <c r="IDB4" s="1"/>
      <c r="IDC4" s="1"/>
      <c r="IDD4" s="1"/>
      <c r="IDE4" s="1"/>
      <c r="IDF4" s="1"/>
      <c r="IDG4" s="1"/>
      <c r="IDH4" s="1"/>
      <c r="IDI4" s="1"/>
      <c r="IDJ4" s="1"/>
      <c r="IDK4" s="1"/>
      <c r="IDL4" s="1"/>
      <c r="IDM4" s="1"/>
      <c r="IDN4" s="1"/>
      <c r="IDO4" s="1"/>
      <c r="IDP4" s="1"/>
      <c r="IDQ4" s="1"/>
      <c r="IDR4" s="1"/>
      <c r="IDS4" s="1"/>
      <c r="IDT4" s="1"/>
      <c r="IDU4" s="1"/>
      <c r="IDV4" s="1"/>
      <c r="IDW4" s="1"/>
      <c r="IDX4" s="1"/>
      <c r="IDY4" s="1"/>
      <c r="IDZ4" s="1"/>
      <c r="IEA4" s="1"/>
      <c r="IEB4" s="1"/>
      <c r="IEC4" s="1"/>
      <c r="IED4" s="1"/>
      <c r="IEE4" s="1"/>
      <c r="IEF4" s="1"/>
      <c r="IEG4" s="1"/>
      <c r="IEH4" s="1"/>
      <c r="IEI4" s="1"/>
      <c r="IEJ4" s="1"/>
      <c r="IEK4" s="1"/>
      <c r="IEL4" s="1"/>
      <c r="IEM4" s="1"/>
      <c r="IEN4" s="1"/>
      <c r="IEO4" s="1"/>
      <c r="IEP4" s="1"/>
      <c r="IEQ4" s="1"/>
      <c r="IER4" s="1"/>
      <c r="IES4" s="1"/>
      <c r="IET4" s="1"/>
      <c r="IEU4" s="1"/>
      <c r="IEV4" s="1"/>
      <c r="IEW4" s="1"/>
      <c r="IEX4" s="1"/>
      <c r="IEY4" s="1"/>
      <c r="IEZ4" s="1"/>
      <c r="IFA4" s="1"/>
      <c r="IFB4" s="1"/>
      <c r="IFC4" s="1"/>
      <c r="IFD4" s="1"/>
      <c r="IFE4" s="1"/>
      <c r="IFF4" s="1"/>
      <c r="IFG4" s="1"/>
      <c r="IFH4" s="1"/>
      <c r="IFI4" s="1"/>
      <c r="IFJ4" s="1"/>
      <c r="IFK4" s="1"/>
      <c r="IFL4" s="1"/>
      <c r="IFM4" s="1"/>
      <c r="IFN4" s="1"/>
      <c r="IFO4" s="1"/>
      <c r="IFP4" s="1"/>
      <c r="IFQ4" s="1"/>
      <c r="IFR4" s="1"/>
      <c r="IFS4" s="1"/>
      <c r="IFT4" s="1"/>
      <c r="IFU4" s="1"/>
      <c r="IFV4" s="1"/>
      <c r="IFW4" s="1"/>
      <c r="IFX4" s="1"/>
      <c r="IFY4" s="1"/>
      <c r="IFZ4" s="1"/>
      <c r="IGA4" s="1"/>
      <c r="IGB4" s="1"/>
      <c r="IGC4" s="1"/>
      <c r="IGD4" s="1"/>
      <c r="IGE4" s="1"/>
      <c r="IGF4" s="1"/>
      <c r="IGG4" s="1"/>
      <c r="IGH4" s="1"/>
      <c r="IGI4" s="1"/>
      <c r="IGJ4" s="1"/>
      <c r="IGK4" s="1"/>
      <c r="IGL4" s="1"/>
      <c r="IGM4" s="1"/>
      <c r="IGN4" s="1"/>
      <c r="IGO4" s="1"/>
      <c r="IGP4" s="1"/>
      <c r="IGQ4" s="1"/>
      <c r="IGR4" s="1"/>
      <c r="IGS4" s="1"/>
      <c r="IGT4" s="1"/>
      <c r="IGU4" s="1"/>
      <c r="IGV4" s="1"/>
      <c r="IGW4" s="1"/>
      <c r="IGX4" s="1"/>
      <c r="IGY4" s="1"/>
      <c r="IGZ4" s="1"/>
      <c r="IHA4" s="1"/>
      <c r="IHB4" s="1"/>
      <c r="IHC4" s="1"/>
      <c r="IHD4" s="1"/>
      <c r="IHE4" s="1"/>
      <c r="IHF4" s="1"/>
      <c r="IHG4" s="1"/>
      <c r="IHH4" s="1"/>
      <c r="IHI4" s="1"/>
      <c r="IHJ4" s="1"/>
      <c r="IHK4" s="1"/>
      <c r="IHL4" s="1"/>
      <c r="IHM4" s="1"/>
      <c r="IHN4" s="1"/>
      <c r="IHO4" s="1"/>
      <c r="IHP4" s="1"/>
      <c r="IHQ4" s="1"/>
      <c r="IHR4" s="1"/>
      <c r="IHS4" s="1"/>
      <c r="IHT4" s="1"/>
      <c r="IHU4" s="1"/>
      <c r="IHV4" s="1"/>
      <c r="IHW4" s="1"/>
      <c r="IHX4" s="1"/>
      <c r="IHY4" s="1"/>
      <c r="IHZ4" s="1"/>
      <c r="IIA4" s="1"/>
      <c r="IIB4" s="1"/>
      <c r="IIC4" s="1"/>
      <c r="IID4" s="1"/>
      <c r="IIE4" s="1"/>
      <c r="IIF4" s="1"/>
      <c r="IIG4" s="1"/>
      <c r="IIH4" s="1"/>
      <c r="III4" s="1"/>
      <c r="IIJ4" s="1"/>
      <c r="IIK4" s="1"/>
      <c r="IIL4" s="1"/>
      <c r="IIM4" s="1"/>
      <c r="IIN4" s="1"/>
      <c r="IIO4" s="1"/>
      <c r="IIP4" s="1"/>
      <c r="IIQ4" s="1"/>
      <c r="IIR4" s="1"/>
      <c r="IIS4" s="1"/>
      <c r="IIT4" s="1"/>
      <c r="IIU4" s="1"/>
      <c r="IIV4" s="1"/>
      <c r="IIW4" s="1"/>
      <c r="IIX4" s="1"/>
      <c r="IIY4" s="1"/>
      <c r="IIZ4" s="1"/>
      <c r="IJA4" s="1"/>
      <c r="IJB4" s="1"/>
      <c r="IJC4" s="1"/>
      <c r="IJD4" s="1"/>
      <c r="IJE4" s="1"/>
      <c r="IJF4" s="1"/>
      <c r="IJG4" s="1"/>
      <c r="IJH4" s="1"/>
      <c r="IJI4" s="1"/>
      <c r="IJJ4" s="1"/>
      <c r="IJK4" s="1"/>
      <c r="IJL4" s="1"/>
      <c r="IJM4" s="1"/>
      <c r="IJN4" s="1"/>
      <c r="IJO4" s="1"/>
      <c r="IJP4" s="1"/>
      <c r="IJQ4" s="1"/>
      <c r="IJR4" s="1"/>
      <c r="IJS4" s="1"/>
      <c r="IJT4" s="1"/>
      <c r="IJU4" s="1"/>
      <c r="IJV4" s="1"/>
      <c r="IJW4" s="1"/>
      <c r="IJX4" s="1"/>
      <c r="IJY4" s="1"/>
      <c r="IJZ4" s="1"/>
      <c r="IKA4" s="1"/>
      <c r="IKB4" s="1"/>
      <c r="IKC4" s="1"/>
      <c r="IKD4" s="1"/>
      <c r="IKE4" s="1"/>
      <c r="IKF4" s="1"/>
      <c r="IKG4" s="1"/>
      <c r="IKH4" s="1"/>
      <c r="IKI4" s="1"/>
      <c r="IKJ4" s="1"/>
      <c r="IKK4" s="1"/>
      <c r="IKL4" s="1"/>
      <c r="IKM4" s="1"/>
      <c r="IKN4" s="1"/>
      <c r="IKO4" s="1"/>
      <c r="IKP4" s="1"/>
      <c r="IKQ4" s="1"/>
      <c r="IKR4" s="1"/>
      <c r="IKS4" s="1"/>
      <c r="IKT4" s="1"/>
      <c r="IKU4" s="1"/>
      <c r="IKV4" s="1"/>
      <c r="IKW4" s="1"/>
      <c r="IKX4" s="1"/>
      <c r="IKY4" s="1"/>
      <c r="IKZ4" s="1"/>
      <c r="ILA4" s="1"/>
      <c r="ILB4" s="1"/>
      <c r="ILC4" s="1"/>
      <c r="ILD4" s="1"/>
      <c r="ILE4" s="1"/>
      <c r="ILF4" s="1"/>
      <c r="ILG4" s="1"/>
      <c r="ILH4" s="1"/>
      <c r="ILI4" s="1"/>
      <c r="ILJ4" s="1"/>
      <c r="ILK4" s="1"/>
      <c r="ILL4" s="1"/>
      <c r="ILM4" s="1"/>
      <c r="ILN4" s="1"/>
      <c r="ILO4" s="1"/>
      <c r="ILP4" s="1"/>
      <c r="ILQ4" s="1"/>
      <c r="ILR4" s="1"/>
      <c r="ILS4" s="1"/>
      <c r="ILT4" s="1"/>
      <c r="ILU4" s="1"/>
      <c r="ILV4" s="1"/>
      <c r="ILW4" s="1"/>
      <c r="ILX4" s="1"/>
      <c r="ILY4" s="1"/>
      <c r="ILZ4" s="1"/>
      <c r="IMA4" s="1"/>
      <c r="IMB4" s="1"/>
      <c r="IMC4" s="1"/>
      <c r="IMD4" s="1"/>
      <c r="IME4" s="1"/>
      <c r="IMF4" s="1"/>
      <c r="IMG4" s="1"/>
      <c r="IMH4" s="1"/>
      <c r="IMI4" s="1"/>
      <c r="IMJ4" s="1"/>
      <c r="IMK4" s="1"/>
      <c r="IML4" s="1"/>
      <c r="IMM4" s="1"/>
      <c r="IMN4" s="1"/>
      <c r="IMO4" s="1"/>
      <c r="IMP4" s="1"/>
      <c r="IMQ4" s="1"/>
      <c r="IMR4" s="1"/>
      <c r="IMS4" s="1"/>
      <c r="IMT4" s="1"/>
      <c r="IMU4" s="1"/>
      <c r="IMV4" s="1"/>
      <c r="IMW4" s="1"/>
      <c r="IMX4" s="1"/>
      <c r="IMY4" s="1"/>
      <c r="IMZ4" s="1"/>
      <c r="INA4" s="1"/>
      <c r="INB4" s="1"/>
      <c r="INC4" s="1"/>
      <c r="IND4" s="1"/>
      <c r="INE4" s="1"/>
      <c r="INF4" s="1"/>
      <c r="ING4" s="1"/>
      <c r="INH4" s="1"/>
      <c r="INI4" s="1"/>
      <c r="INJ4" s="1"/>
      <c r="INK4" s="1"/>
      <c r="INL4" s="1"/>
      <c r="INM4" s="1"/>
      <c r="INN4" s="1"/>
      <c r="INO4" s="1"/>
      <c r="INP4" s="1"/>
      <c r="INQ4" s="1"/>
      <c r="INR4" s="1"/>
      <c r="INS4" s="1"/>
      <c r="INT4" s="1"/>
      <c r="INU4" s="1"/>
      <c r="INV4" s="1"/>
      <c r="INW4" s="1"/>
      <c r="INX4" s="1"/>
      <c r="INY4" s="1"/>
      <c r="INZ4" s="1"/>
      <c r="IOA4" s="1"/>
      <c r="IOB4" s="1"/>
      <c r="IOC4" s="1"/>
      <c r="IOD4" s="1"/>
      <c r="IOE4" s="1"/>
      <c r="IOF4" s="1"/>
      <c r="IOG4" s="1"/>
      <c r="IOH4" s="1"/>
      <c r="IOI4" s="1"/>
      <c r="IOJ4" s="1"/>
      <c r="IOK4" s="1"/>
      <c r="IOL4" s="1"/>
      <c r="IOM4" s="1"/>
      <c r="ION4" s="1"/>
      <c r="IOO4" s="1"/>
      <c r="IOP4" s="1"/>
      <c r="IOQ4" s="1"/>
      <c r="IOR4" s="1"/>
      <c r="IOS4" s="1"/>
      <c r="IOT4" s="1"/>
      <c r="IOU4" s="1"/>
      <c r="IOV4" s="1"/>
      <c r="IOW4" s="1"/>
      <c r="IOX4" s="1"/>
      <c r="IOY4" s="1"/>
      <c r="IOZ4" s="1"/>
      <c r="IPA4" s="1"/>
      <c r="IPB4" s="1"/>
      <c r="IPC4" s="1"/>
      <c r="IPD4" s="1"/>
      <c r="IPE4" s="1"/>
      <c r="IPF4" s="1"/>
      <c r="IPG4" s="1"/>
      <c r="IPH4" s="1"/>
      <c r="IPI4" s="1"/>
      <c r="IPJ4" s="1"/>
      <c r="IPK4" s="1"/>
      <c r="IPL4" s="1"/>
      <c r="IPM4" s="1"/>
      <c r="IPN4" s="1"/>
      <c r="IPO4" s="1"/>
      <c r="IPP4" s="1"/>
      <c r="IPQ4" s="1"/>
      <c r="IPR4" s="1"/>
      <c r="IPS4" s="1"/>
      <c r="IPT4" s="1"/>
      <c r="IPU4" s="1"/>
      <c r="IPV4" s="1"/>
      <c r="IPW4" s="1"/>
      <c r="IPX4" s="1"/>
      <c r="IPY4" s="1"/>
      <c r="IPZ4" s="1"/>
      <c r="IQA4" s="1"/>
      <c r="IQB4" s="1"/>
      <c r="IQC4" s="1"/>
      <c r="IQD4" s="1"/>
      <c r="IQE4" s="1"/>
      <c r="IQF4" s="1"/>
      <c r="IQG4" s="1"/>
      <c r="IQH4" s="1"/>
      <c r="IQI4" s="1"/>
      <c r="IQJ4" s="1"/>
      <c r="IQK4" s="1"/>
      <c r="IQL4" s="1"/>
      <c r="IQM4" s="1"/>
      <c r="IQN4" s="1"/>
      <c r="IQO4" s="1"/>
      <c r="IQP4" s="1"/>
      <c r="IQQ4" s="1"/>
      <c r="IQR4" s="1"/>
      <c r="IQS4" s="1"/>
      <c r="IQT4" s="1"/>
      <c r="IQU4" s="1"/>
      <c r="IQV4" s="1"/>
      <c r="IQW4" s="1"/>
      <c r="IQX4" s="1"/>
      <c r="IQY4" s="1"/>
      <c r="IQZ4" s="1"/>
      <c r="IRA4" s="1"/>
      <c r="IRB4" s="1"/>
      <c r="IRC4" s="1"/>
      <c r="IRD4" s="1"/>
      <c r="IRE4" s="1"/>
      <c r="IRF4" s="1"/>
      <c r="IRG4" s="1"/>
      <c r="IRH4" s="1"/>
      <c r="IRI4" s="1"/>
      <c r="IRJ4" s="1"/>
      <c r="IRK4" s="1"/>
      <c r="IRL4" s="1"/>
      <c r="IRM4" s="1"/>
      <c r="IRN4" s="1"/>
      <c r="IRO4" s="1"/>
      <c r="IRP4" s="1"/>
      <c r="IRQ4" s="1"/>
      <c r="IRR4" s="1"/>
      <c r="IRS4" s="1"/>
      <c r="IRT4" s="1"/>
      <c r="IRU4" s="1"/>
      <c r="IRV4" s="1"/>
      <c r="IRW4" s="1"/>
      <c r="IRX4" s="1"/>
      <c r="IRY4" s="1"/>
      <c r="IRZ4" s="1"/>
      <c r="ISA4" s="1"/>
      <c r="ISB4" s="1"/>
      <c r="ISC4" s="1"/>
      <c r="ISD4" s="1"/>
      <c r="ISE4" s="1"/>
      <c r="ISF4" s="1"/>
      <c r="ISG4" s="1"/>
      <c r="ISH4" s="1"/>
      <c r="ISI4" s="1"/>
      <c r="ISJ4" s="1"/>
      <c r="ISK4" s="1"/>
      <c r="ISL4" s="1"/>
      <c r="ISM4" s="1"/>
      <c r="ISN4" s="1"/>
      <c r="ISO4" s="1"/>
      <c r="ISP4" s="1"/>
      <c r="ISQ4" s="1"/>
      <c r="ISR4" s="1"/>
      <c r="ISS4" s="1"/>
      <c r="IST4" s="1"/>
      <c r="ISU4" s="1"/>
      <c r="ISV4" s="1"/>
      <c r="ISW4" s="1"/>
      <c r="ISX4" s="1"/>
      <c r="ISY4" s="1"/>
      <c r="ISZ4" s="1"/>
      <c r="ITA4" s="1"/>
      <c r="ITB4" s="1"/>
      <c r="ITC4" s="1"/>
      <c r="ITD4" s="1"/>
      <c r="ITE4" s="1"/>
      <c r="ITF4" s="1"/>
      <c r="ITG4" s="1"/>
      <c r="ITH4" s="1"/>
      <c r="ITI4" s="1"/>
      <c r="ITJ4" s="1"/>
      <c r="ITK4" s="1"/>
      <c r="ITL4" s="1"/>
      <c r="ITM4" s="1"/>
      <c r="ITN4" s="1"/>
      <c r="ITO4" s="1"/>
      <c r="ITP4" s="1"/>
      <c r="ITQ4" s="1"/>
      <c r="ITR4" s="1"/>
      <c r="ITS4" s="1"/>
      <c r="ITT4" s="1"/>
      <c r="ITU4" s="1"/>
      <c r="ITV4" s="1"/>
      <c r="ITW4" s="1"/>
      <c r="ITX4" s="1"/>
      <c r="ITY4" s="1"/>
      <c r="ITZ4" s="1"/>
      <c r="IUA4" s="1"/>
      <c r="IUB4" s="1"/>
      <c r="IUC4" s="1"/>
      <c r="IUD4" s="1"/>
      <c r="IUE4" s="1"/>
      <c r="IUF4" s="1"/>
      <c r="IUG4" s="1"/>
      <c r="IUH4" s="1"/>
      <c r="IUI4" s="1"/>
      <c r="IUJ4" s="1"/>
      <c r="IUK4" s="1"/>
      <c r="IUL4" s="1"/>
      <c r="IUM4" s="1"/>
      <c r="IUN4" s="1"/>
      <c r="IUO4" s="1"/>
      <c r="IUP4" s="1"/>
      <c r="IUQ4" s="1"/>
      <c r="IUR4" s="1"/>
      <c r="IUS4" s="1"/>
      <c r="IUT4" s="1"/>
      <c r="IUU4" s="1"/>
      <c r="IUV4" s="1"/>
      <c r="IUW4" s="1"/>
      <c r="IUX4" s="1"/>
      <c r="IUY4" s="1"/>
      <c r="IUZ4" s="1"/>
      <c r="IVA4" s="1"/>
      <c r="IVB4" s="1"/>
      <c r="IVC4" s="1"/>
      <c r="IVD4" s="1"/>
      <c r="IVE4" s="1"/>
      <c r="IVF4" s="1"/>
      <c r="IVG4" s="1"/>
      <c r="IVH4" s="1"/>
      <c r="IVI4" s="1"/>
      <c r="IVJ4" s="1"/>
      <c r="IVK4" s="1"/>
      <c r="IVL4" s="1"/>
      <c r="IVM4" s="1"/>
      <c r="IVN4" s="1"/>
      <c r="IVO4" s="1"/>
      <c r="IVP4" s="1"/>
      <c r="IVQ4" s="1"/>
      <c r="IVR4" s="1"/>
      <c r="IVS4" s="1"/>
      <c r="IVT4" s="1"/>
      <c r="IVU4" s="1"/>
      <c r="IVV4" s="1"/>
      <c r="IVW4" s="1"/>
      <c r="IVX4" s="1"/>
      <c r="IVY4" s="1"/>
      <c r="IVZ4" s="1"/>
      <c r="IWA4" s="1"/>
      <c r="IWB4" s="1"/>
      <c r="IWC4" s="1"/>
      <c r="IWD4" s="1"/>
      <c r="IWE4" s="1"/>
      <c r="IWF4" s="1"/>
      <c r="IWG4" s="1"/>
      <c r="IWH4" s="1"/>
      <c r="IWI4" s="1"/>
      <c r="IWJ4" s="1"/>
      <c r="IWK4" s="1"/>
      <c r="IWL4" s="1"/>
      <c r="IWM4" s="1"/>
      <c r="IWN4" s="1"/>
      <c r="IWO4" s="1"/>
      <c r="IWP4" s="1"/>
      <c r="IWQ4" s="1"/>
      <c r="IWR4" s="1"/>
      <c r="IWS4" s="1"/>
      <c r="IWT4" s="1"/>
      <c r="IWU4" s="1"/>
      <c r="IWV4" s="1"/>
      <c r="IWW4" s="1"/>
      <c r="IWX4" s="1"/>
      <c r="IWY4" s="1"/>
      <c r="IWZ4" s="1"/>
      <c r="IXA4" s="1"/>
      <c r="IXB4" s="1"/>
      <c r="IXC4" s="1"/>
      <c r="IXD4" s="1"/>
      <c r="IXE4" s="1"/>
      <c r="IXF4" s="1"/>
      <c r="IXG4" s="1"/>
      <c r="IXH4" s="1"/>
      <c r="IXI4" s="1"/>
      <c r="IXJ4" s="1"/>
      <c r="IXK4" s="1"/>
      <c r="IXL4" s="1"/>
      <c r="IXM4" s="1"/>
      <c r="IXN4" s="1"/>
      <c r="IXO4" s="1"/>
      <c r="IXP4" s="1"/>
      <c r="IXQ4" s="1"/>
      <c r="IXR4" s="1"/>
      <c r="IXS4" s="1"/>
      <c r="IXT4" s="1"/>
      <c r="IXU4" s="1"/>
      <c r="IXV4" s="1"/>
      <c r="IXW4" s="1"/>
      <c r="IXX4" s="1"/>
      <c r="IXY4" s="1"/>
      <c r="IXZ4" s="1"/>
      <c r="IYA4" s="1"/>
      <c r="IYB4" s="1"/>
      <c r="IYC4" s="1"/>
      <c r="IYD4" s="1"/>
      <c r="IYE4" s="1"/>
      <c r="IYF4" s="1"/>
      <c r="IYG4" s="1"/>
      <c r="IYH4" s="1"/>
      <c r="IYI4" s="1"/>
      <c r="IYJ4" s="1"/>
      <c r="IYK4" s="1"/>
      <c r="IYL4" s="1"/>
      <c r="IYM4" s="1"/>
      <c r="IYN4" s="1"/>
      <c r="IYO4" s="1"/>
      <c r="IYP4" s="1"/>
      <c r="IYQ4" s="1"/>
      <c r="IYR4" s="1"/>
      <c r="IYS4" s="1"/>
      <c r="IYT4" s="1"/>
      <c r="IYU4" s="1"/>
      <c r="IYV4" s="1"/>
      <c r="IYW4" s="1"/>
      <c r="IYX4" s="1"/>
      <c r="IYY4" s="1"/>
      <c r="IYZ4" s="1"/>
      <c r="IZA4" s="1"/>
      <c r="IZB4" s="1"/>
      <c r="IZC4" s="1"/>
      <c r="IZD4" s="1"/>
      <c r="IZE4" s="1"/>
      <c r="IZF4" s="1"/>
      <c r="IZG4" s="1"/>
      <c r="IZH4" s="1"/>
      <c r="IZI4" s="1"/>
      <c r="IZJ4" s="1"/>
      <c r="IZK4" s="1"/>
      <c r="IZL4" s="1"/>
      <c r="IZM4" s="1"/>
      <c r="IZN4" s="1"/>
      <c r="IZO4" s="1"/>
      <c r="IZP4" s="1"/>
      <c r="IZQ4" s="1"/>
      <c r="IZR4" s="1"/>
      <c r="IZS4" s="1"/>
      <c r="IZT4" s="1"/>
      <c r="IZU4" s="1"/>
      <c r="IZV4" s="1"/>
      <c r="IZW4" s="1"/>
      <c r="IZX4" s="1"/>
      <c r="IZY4" s="1"/>
      <c r="IZZ4" s="1"/>
      <c r="JAA4" s="1"/>
      <c r="JAB4" s="1"/>
      <c r="JAC4" s="1"/>
      <c r="JAD4" s="1"/>
      <c r="JAE4" s="1"/>
      <c r="JAF4" s="1"/>
      <c r="JAG4" s="1"/>
      <c r="JAH4" s="1"/>
      <c r="JAI4" s="1"/>
      <c r="JAJ4" s="1"/>
      <c r="JAK4" s="1"/>
      <c r="JAL4" s="1"/>
      <c r="JAM4" s="1"/>
      <c r="JAN4" s="1"/>
      <c r="JAO4" s="1"/>
      <c r="JAP4" s="1"/>
      <c r="JAQ4" s="1"/>
      <c r="JAR4" s="1"/>
      <c r="JAS4" s="1"/>
      <c r="JAT4" s="1"/>
      <c r="JAU4" s="1"/>
      <c r="JAV4" s="1"/>
      <c r="JAW4" s="1"/>
      <c r="JAX4" s="1"/>
      <c r="JAY4" s="1"/>
      <c r="JAZ4" s="1"/>
      <c r="JBA4" s="1"/>
      <c r="JBB4" s="1"/>
      <c r="JBC4" s="1"/>
      <c r="JBD4" s="1"/>
      <c r="JBE4" s="1"/>
      <c r="JBF4" s="1"/>
      <c r="JBG4" s="1"/>
      <c r="JBH4" s="1"/>
      <c r="JBI4" s="1"/>
      <c r="JBJ4" s="1"/>
      <c r="JBK4" s="1"/>
      <c r="JBL4" s="1"/>
      <c r="JBM4" s="1"/>
      <c r="JBN4" s="1"/>
      <c r="JBO4" s="1"/>
      <c r="JBP4" s="1"/>
      <c r="JBQ4" s="1"/>
      <c r="JBR4" s="1"/>
      <c r="JBS4" s="1"/>
      <c r="JBT4" s="1"/>
      <c r="JBU4" s="1"/>
      <c r="JBV4" s="1"/>
      <c r="JBW4" s="1"/>
      <c r="JBX4" s="1"/>
      <c r="JBY4" s="1"/>
      <c r="JBZ4" s="1"/>
      <c r="JCA4" s="1"/>
      <c r="JCB4" s="1"/>
      <c r="JCC4" s="1"/>
      <c r="JCD4" s="1"/>
      <c r="JCE4" s="1"/>
      <c r="JCF4" s="1"/>
      <c r="JCG4" s="1"/>
      <c r="JCH4" s="1"/>
      <c r="JCI4" s="1"/>
      <c r="JCJ4" s="1"/>
      <c r="JCK4" s="1"/>
      <c r="JCL4" s="1"/>
      <c r="JCM4" s="1"/>
      <c r="JCN4" s="1"/>
      <c r="JCO4" s="1"/>
      <c r="JCP4" s="1"/>
      <c r="JCQ4" s="1"/>
      <c r="JCR4" s="1"/>
      <c r="JCS4" s="1"/>
      <c r="JCT4" s="1"/>
      <c r="JCU4" s="1"/>
      <c r="JCV4" s="1"/>
      <c r="JCW4" s="1"/>
      <c r="JCX4" s="1"/>
      <c r="JCY4" s="1"/>
      <c r="JCZ4" s="1"/>
      <c r="JDA4" s="1"/>
      <c r="JDB4" s="1"/>
      <c r="JDC4" s="1"/>
      <c r="JDD4" s="1"/>
      <c r="JDE4" s="1"/>
      <c r="JDF4" s="1"/>
      <c r="JDG4" s="1"/>
      <c r="JDH4" s="1"/>
      <c r="JDI4" s="1"/>
      <c r="JDJ4" s="1"/>
      <c r="JDK4" s="1"/>
      <c r="JDL4" s="1"/>
      <c r="JDM4" s="1"/>
      <c r="JDN4" s="1"/>
      <c r="JDO4" s="1"/>
      <c r="JDP4" s="1"/>
      <c r="JDQ4" s="1"/>
      <c r="JDR4" s="1"/>
      <c r="JDS4" s="1"/>
      <c r="JDT4" s="1"/>
      <c r="JDU4" s="1"/>
      <c r="JDV4" s="1"/>
      <c r="JDW4" s="1"/>
      <c r="JDX4" s="1"/>
      <c r="JDY4" s="1"/>
      <c r="JDZ4" s="1"/>
      <c r="JEA4" s="1"/>
      <c r="JEB4" s="1"/>
      <c r="JEC4" s="1"/>
      <c r="JED4" s="1"/>
      <c r="JEE4" s="1"/>
      <c r="JEF4" s="1"/>
      <c r="JEG4" s="1"/>
      <c r="JEH4" s="1"/>
      <c r="JEI4" s="1"/>
      <c r="JEJ4" s="1"/>
      <c r="JEK4" s="1"/>
      <c r="JEL4" s="1"/>
      <c r="JEM4" s="1"/>
      <c r="JEN4" s="1"/>
      <c r="JEO4" s="1"/>
      <c r="JEP4" s="1"/>
      <c r="JEQ4" s="1"/>
      <c r="JER4" s="1"/>
      <c r="JES4" s="1"/>
      <c r="JET4" s="1"/>
      <c r="JEU4" s="1"/>
      <c r="JEV4" s="1"/>
      <c r="JEW4" s="1"/>
      <c r="JEX4" s="1"/>
      <c r="JEY4" s="1"/>
      <c r="JEZ4" s="1"/>
      <c r="JFA4" s="1"/>
      <c r="JFB4" s="1"/>
      <c r="JFC4" s="1"/>
      <c r="JFD4" s="1"/>
      <c r="JFE4" s="1"/>
      <c r="JFF4" s="1"/>
      <c r="JFG4" s="1"/>
      <c r="JFH4" s="1"/>
      <c r="JFI4" s="1"/>
      <c r="JFJ4" s="1"/>
      <c r="JFK4" s="1"/>
      <c r="JFL4" s="1"/>
      <c r="JFM4" s="1"/>
      <c r="JFN4" s="1"/>
      <c r="JFO4" s="1"/>
      <c r="JFP4" s="1"/>
      <c r="JFQ4" s="1"/>
      <c r="JFR4" s="1"/>
      <c r="JFS4" s="1"/>
      <c r="JFT4" s="1"/>
      <c r="JFU4" s="1"/>
      <c r="JFV4" s="1"/>
      <c r="JFW4" s="1"/>
      <c r="JFX4" s="1"/>
      <c r="JFY4" s="1"/>
      <c r="JFZ4" s="1"/>
      <c r="JGA4" s="1"/>
      <c r="JGB4" s="1"/>
      <c r="JGC4" s="1"/>
      <c r="JGD4" s="1"/>
      <c r="JGE4" s="1"/>
      <c r="JGF4" s="1"/>
      <c r="JGG4" s="1"/>
      <c r="JGH4" s="1"/>
      <c r="JGI4" s="1"/>
      <c r="JGJ4" s="1"/>
      <c r="JGK4" s="1"/>
      <c r="JGL4" s="1"/>
      <c r="JGM4" s="1"/>
      <c r="JGN4" s="1"/>
      <c r="JGO4" s="1"/>
      <c r="JGP4" s="1"/>
      <c r="JGQ4" s="1"/>
      <c r="JGR4" s="1"/>
      <c r="JGS4" s="1"/>
      <c r="JGT4" s="1"/>
      <c r="JGU4" s="1"/>
      <c r="JGV4" s="1"/>
      <c r="JGW4" s="1"/>
      <c r="JGX4" s="1"/>
      <c r="JGY4" s="1"/>
      <c r="JGZ4" s="1"/>
      <c r="JHA4" s="1"/>
      <c r="JHB4" s="1"/>
      <c r="JHC4" s="1"/>
      <c r="JHD4" s="1"/>
      <c r="JHE4" s="1"/>
      <c r="JHF4" s="1"/>
      <c r="JHG4" s="1"/>
      <c r="JHH4" s="1"/>
      <c r="JHI4" s="1"/>
      <c r="JHJ4" s="1"/>
      <c r="JHK4" s="1"/>
      <c r="JHL4" s="1"/>
      <c r="JHM4" s="1"/>
      <c r="JHN4" s="1"/>
      <c r="JHO4" s="1"/>
      <c r="JHP4" s="1"/>
      <c r="JHQ4" s="1"/>
      <c r="JHR4" s="1"/>
      <c r="JHS4" s="1"/>
      <c r="JHT4" s="1"/>
      <c r="JHU4" s="1"/>
      <c r="JHV4" s="1"/>
      <c r="JHW4" s="1"/>
      <c r="JHX4" s="1"/>
      <c r="JHY4" s="1"/>
      <c r="JHZ4" s="1"/>
      <c r="JIA4" s="1"/>
      <c r="JIB4" s="1"/>
      <c r="JIC4" s="1"/>
      <c r="JID4" s="1"/>
      <c r="JIE4" s="1"/>
      <c r="JIF4" s="1"/>
      <c r="JIG4" s="1"/>
      <c r="JIH4" s="1"/>
      <c r="JII4" s="1"/>
      <c r="JIJ4" s="1"/>
      <c r="JIK4" s="1"/>
      <c r="JIL4" s="1"/>
      <c r="JIM4" s="1"/>
      <c r="JIN4" s="1"/>
      <c r="JIO4" s="1"/>
      <c r="JIP4" s="1"/>
      <c r="JIQ4" s="1"/>
      <c r="JIR4" s="1"/>
      <c r="JIS4" s="1"/>
      <c r="JIT4" s="1"/>
      <c r="JIU4" s="1"/>
      <c r="JIV4" s="1"/>
      <c r="JIW4" s="1"/>
      <c r="JIX4" s="1"/>
      <c r="JIY4" s="1"/>
      <c r="JIZ4" s="1"/>
      <c r="JJA4" s="1"/>
      <c r="JJB4" s="1"/>
      <c r="JJC4" s="1"/>
      <c r="JJD4" s="1"/>
      <c r="JJE4" s="1"/>
      <c r="JJF4" s="1"/>
      <c r="JJG4" s="1"/>
      <c r="JJH4" s="1"/>
      <c r="JJI4" s="1"/>
      <c r="JJJ4" s="1"/>
      <c r="JJK4" s="1"/>
      <c r="JJL4" s="1"/>
      <c r="JJM4" s="1"/>
      <c r="JJN4" s="1"/>
      <c r="JJO4" s="1"/>
      <c r="JJP4" s="1"/>
      <c r="JJQ4" s="1"/>
      <c r="JJR4" s="1"/>
      <c r="JJS4" s="1"/>
      <c r="JJT4" s="1"/>
      <c r="JJU4" s="1"/>
      <c r="JJV4" s="1"/>
      <c r="JJW4" s="1"/>
      <c r="JJX4" s="1"/>
      <c r="JJY4" s="1"/>
      <c r="JJZ4" s="1"/>
      <c r="JKA4" s="1"/>
      <c r="JKB4" s="1"/>
      <c r="JKC4" s="1"/>
      <c r="JKD4" s="1"/>
      <c r="JKE4" s="1"/>
      <c r="JKF4" s="1"/>
      <c r="JKG4" s="1"/>
      <c r="JKH4" s="1"/>
      <c r="JKI4" s="1"/>
      <c r="JKJ4" s="1"/>
      <c r="JKK4" s="1"/>
      <c r="JKL4" s="1"/>
      <c r="JKM4" s="1"/>
      <c r="JKN4" s="1"/>
      <c r="JKO4" s="1"/>
      <c r="JKP4" s="1"/>
      <c r="JKQ4" s="1"/>
      <c r="JKR4" s="1"/>
      <c r="JKS4" s="1"/>
      <c r="JKT4" s="1"/>
      <c r="JKU4" s="1"/>
      <c r="JKV4" s="1"/>
      <c r="JKW4" s="1"/>
      <c r="JKX4" s="1"/>
      <c r="JKY4" s="1"/>
      <c r="JKZ4" s="1"/>
      <c r="JLA4" s="1"/>
      <c r="JLB4" s="1"/>
      <c r="JLC4" s="1"/>
      <c r="JLD4" s="1"/>
      <c r="JLE4" s="1"/>
      <c r="JLF4" s="1"/>
      <c r="JLG4" s="1"/>
      <c r="JLH4" s="1"/>
      <c r="JLI4" s="1"/>
      <c r="JLJ4" s="1"/>
      <c r="JLK4" s="1"/>
      <c r="JLL4" s="1"/>
      <c r="JLM4" s="1"/>
      <c r="JLN4" s="1"/>
      <c r="JLO4" s="1"/>
      <c r="JLP4" s="1"/>
      <c r="JLQ4" s="1"/>
      <c r="JLR4" s="1"/>
      <c r="JLS4" s="1"/>
      <c r="JLT4" s="1"/>
      <c r="JLU4" s="1"/>
      <c r="JLV4" s="1"/>
      <c r="JLW4" s="1"/>
      <c r="JLX4" s="1"/>
      <c r="JLY4" s="1"/>
      <c r="JLZ4" s="1"/>
      <c r="JMA4" s="1"/>
      <c r="JMB4" s="1"/>
      <c r="JMC4" s="1"/>
      <c r="JMD4" s="1"/>
      <c r="JME4" s="1"/>
      <c r="JMF4" s="1"/>
      <c r="JMG4" s="1"/>
      <c r="JMH4" s="1"/>
      <c r="JMI4" s="1"/>
      <c r="JMJ4" s="1"/>
      <c r="JMK4" s="1"/>
      <c r="JML4" s="1"/>
      <c r="JMM4" s="1"/>
      <c r="JMN4" s="1"/>
      <c r="JMO4" s="1"/>
      <c r="JMP4" s="1"/>
      <c r="JMQ4" s="1"/>
      <c r="JMR4" s="1"/>
      <c r="JMS4" s="1"/>
      <c r="JMT4" s="1"/>
      <c r="JMU4" s="1"/>
      <c r="JMV4" s="1"/>
      <c r="JMW4" s="1"/>
      <c r="JMX4" s="1"/>
      <c r="JMY4" s="1"/>
      <c r="JMZ4" s="1"/>
      <c r="JNA4" s="1"/>
      <c r="JNB4" s="1"/>
      <c r="JNC4" s="1"/>
      <c r="JND4" s="1"/>
      <c r="JNE4" s="1"/>
      <c r="JNF4" s="1"/>
      <c r="JNG4" s="1"/>
      <c r="JNH4" s="1"/>
      <c r="JNI4" s="1"/>
      <c r="JNJ4" s="1"/>
      <c r="JNK4" s="1"/>
      <c r="JNL4" s="1"/>
      <c r="JNM4" s="1"/>
      <c r="JNN4" s="1"/>
      <c r="JNO4" s="1"/>
      <c r="JNP4" s="1"/>
      <c r="JNQ4" s="1"/>
      <c r="JNR4" s="1"/>
      <c r="JNS4" s="1"/>
      <c r="JNT4" s="1"/>
      <c r="JNU4" s="1"/>
      <c r="JNV4" s="1"/>
      <c r="JNW4" s="1"/>
      <c r="JNX4" s="1"/>
      <c r="JNY4" s="1"/>
      <c r="JNZ4" s="1"/>
      <c r="JOA4" s="1"/>
      <c r="JOB4" s="1"/>
      <c r="JOC4" s="1"/>
      <c r="JOD4" s="1"/>
      <c r="JOE4" s="1"/>
      <c r="JOF4" s="1"/>
      <c r="JOG4" s="1"/>
      <c r="JOH4" s="1"/>
      <c r="JOI4" s="1"/>
      <c r="JOJ4" s="1"/>
      <c r="JOK4" s="1"/>
      <c r="JOL4" s="1"/>
      <c r="JOM4" s="1"/>
      <c r="JON4" s="1"/>
      <c r="JOO4" s="1"/>
      <c r="JOP4" s="1"/>
      <c r="JOQ4" s="1"/>
      <c r="JOR4" s="1"/>
      <c r="JOS4" s="1"/>
      <c r="JOT4" s="1"/>
      <c r="JOU4" s="1"/>
      <c r="JOV4" s="1"/>
      <c r="JOW4" s="1"/>
      <c r="JOX4" s="1"/>
      <c r="JOY4" s="1"/>
      <c r="JOZ4" s="1"/>
      <c r="JPA4" s="1"/>
      <c r="JPB4" s="1"/>
      <c r="JPC4" s="1"/>
      <c r="JPD4" s="1"/>
      <c r="JPE4" s="1"/>
      <c r="JPF4" s="1"/>
      <c r="JPG4" s="1"/>
      <c r="JPH4" s="1"/>
      <c r="JPI4" s="1"/>
      <c r="JPJ4" s="1"/>
      <c r="JPK4" s="1"/>
      <c r="JPL4" s="1"/>
      <c r="JPM4" s="1"/>
      <c r="JPN4" s="1"/>
      <c r="JPO4" s="1"/>
      <c r="JPP4" s="1"/>
      <c r="JPQ4" s="1"/>
      <c r="JPR4" s="1"/>
      <c r="JPS4" s="1"/>
      <c r="JPT4" s="1"/>
      <c r="JPU4" s="1"/>
      <c r="JPV4" s="1"/>
      <c r="JPW4" s="1"/>
      <c r="JPX4" s="1"/>
      <c r="JPY4" s="1"/>
      <c r="JPZ4" s="1"/>
      <c r="JQA4" s="1"/>
      <c r="JQB4" s="1"/>
      <c r="JQC4" s="1"/>
      <c r="JQD4" s="1"/>
      <c r="JQE4" s="1"/>
      <c r="JQF4" s="1"/>
      <c r="JQG4" s="1"/>
      <c r="JQH4" s="1"/>
      <c r="JQI4" s="1"/>
      <c r="JQJ4" s="1"/>
      <c r="JQK4" s="1"/>
      <c r="JQL4" s="1"/>
      <c r="JQM4" s="1"/>
      <c r="JQN4" s="1"/>
      <c r="JQO4" s="1"/>
      <c r="JQP4" s="1"/>
      <c r="JQQ4" s="1"/>
      <c r="JQR4" s="1"/>
      <c r="JQS4" s="1"/>
      <c r="JQT4" s="1"/>
      <c r="JQU4" s="1"/>
      <c r="JQV4" s="1"/>
      <c r="JQW4" s="1"/>
      <c r="JQX4" s="1"/>
      <c r="JQY4" s="1"/>
      <c r="JQZ4" s="1"/>
      <c r="JRA4" s="1"/>
      <c r="JRB4" s="1"/>
      <c r="JRC4" s="1"/>
      <c r="JRD4" s="1"/>
      <c r="JRE4" s="1"/>
      <c r="JRF4" s="1"/>
      <c r="JRG4" s="1"/>
      <c r="JRH4" s="1"/>
      <c r="JRI4" s="1"/>
      <c r="JRJ4" s="1"/>
      <c r="JRK4" s="1"/>
      <c r="JRL4" s="1"/>
      <c r="JRM4" s="1"/>
      <c r="JRN4" s="1"/>
      <c r="JRO4" s="1"/>
      <c r="JRP4" s="1"/>
      <c r="JRQ4" s="1"/>
      <c r="JRR4" s="1"/>
      <c r="JRS4" s="1"/>
      <c r="JRT4" s="1"/>
      <c r="JRU4" s="1"/>
      <c r="JRV4" s="1"/>
      <c r="JRW4" s="1"/>
      <c r="JRX4" s="1"/>
      <c r="JRY4" s="1"/>
      <c r="JRZ4" s="1"/>
      <c r="JSA4" s="1"/>
      <c r="JSB4" s="1"/>
      <c r="JSC4" s="1"/>
      <c r="JSD4" s="1"/>
      <c r="JSE4" s="1"/>
      <c r="JSF4" s="1"/>
      <c r="JSG4" s="1"/>
      <c r="JSH4" s="1"/>
      <c r="JSI4" s="1"/>
      <c r="JSJ4" s="1"/>
      <c r="JSK4" s="1"/>
      <c r="JSL4" s="1"/>
      <c r="JSM4" s="1"/>
      <c r="JSN4" s="1"/>
      <c r="JSO4" s="1"/>
      <c r="JSP4" s="1"/>
      <c r="JSQ4" s="1"/>
      <c r="JSR4" s="1"/>
      <c r="JSS4" s="1"/>
      <c r="JST4" s="1"/>
      <c r="JSU4" s="1"/>
      <c r="JSV4" s="1"/>
      <c r="JSW4" s="1"/>
      <c r="JSX4" s="1"/>
      <c r="JSY4" s="1"/>
      <c r="JSZ4" s="1"/>
      <c r="JTA4" s="1"/>
      <c r="JTB4" s="1"/>
      <c r="JTC4" s="1"/>
      <c r="JTD4" s="1"/>
      <c r="JTE4" s="1"/>
      <c r="JTF4" s="1"/>
      <c r="JTG4" s="1"/>
      <c r="JTH4" s="1"/>
      <c r="JTI4" s="1"/>
      <c r="JTJ4" s="1"/>
      <c r="JTK4" s="1"/>
      <c r="JTL4" s="1"/>
      <c r="JTM4" s="1"/>
      <c r="JTN4" s="1"/>
      <c r="JTO4" s="1"/>
      <c r="JTP4" s="1"/>
      <c r="JTQ4" s="1"/>
      <c r="JTR4" s="1"/>
      <c r="JTS4" s="1"/>
      <c r="JTT4" s="1"/>
      <c r="JTU4" s="1"/>
      <c r="JTV4" s="1"/>
      <c r="JTW4" s="1"/>
      <c r="JTX4" s="1"/>
      <c r="JTY4" s="1"/>
      <c r="JTZ4" s="1"/>
      <c r="JUA4" s="1"/>
      <c r="JUB4" s="1"/>
      <c r="JUC4" s="1"/>
      <c r="JUD4" s="1"/>
      <c r="JUE4" s="1"/>
      <c r="JUF4" s="1"/>
      <c r="JUG4" s="1"/>
      <c r="JUH4" s="1"/>
      <c r="JUI4" s="1"/>
      <c r="JUJ4" s="1"/>
      <c r="JUK4" s="1"/>
      <c r="JUL4" s="1"/>
      <c r="JUM4" s="1"/>
      <c r="JUN4" s="1"/>
      <c r="JUO4" s="1"/>
      <c r="JUP4" s="1"/>
      <c r="JUQ4" s="1"/>
      <c r="JUR4" s="1"/>
      <c r="JUS4" s="1"/>
      <c r="JUT4" s="1"/>
      <c r="JUU4" s="1"/>
      <c r="JUV4" s="1"/>
      <c r="JUW4" s="1"/>
      <c r="JUX4" s="1"/>
      <c r="JUY4" s="1"/>
      <c r="JUZ4" s="1"/>
      <c r="JVA4" s="1"/>
      <c r="JVB4" s="1"/>
      <c r="JVC4" s="1"/>
      <c r="JVD4" s="1"/>
      <c r="JVE4" s="1"/>
      <c r="JVF4" s="1"/>
      <c r="JVG4" s="1"/>
      <c r="JVH4" s="1"/>
      <c r="JVI4" s="1"/>
      <c r="JVJ4" s="1"/>
      <c r="JVK4" s="1"/>
      <c r="JVL4" s="1"/>
      <c r="JVM4" s="1"/>
      <c r="JVN4" s="1"/>
      <c r="JVO4" s="1"/>
      <c r="JVP4" s="1"/>
      <c r="JVQ4" s="1"/>
      <c r="JVR4" s="1"/>
      <c r="JVS4" s="1"/>
      <c r="JVT4" s="1"/>
      <c r="JVU4" s="1"/>
      <c r="JVV4" s="1"/>
      <c r="JVW4" s="1"/>
      <c r="JVX4" s="1"/>
      <c r="JVY4" s="1"/>
      <c r="JVZ4" s="1"/>
      <c r="JWA4" s="1"/>
      <c r="JWB4" s="1"/>
      <c r="JWC4" s="1"/>
      <c r="JWD4" s="1"/>
      <c r="JWE4" s="1"/>
      <c r="JWF4" s="1"/>
      <c r="JWG4" s="1"/>
      <c r="JWH4" s="1"/>
      <c r="JWI4" s="1"/>
      <c r="JWJ4" s="1"/>
      <c r="JWK4" s="1"/>
      <c r="JWL4" s="1"/>
      <c r="JWM4" s="1"/>
      <c r="JWN4" s="1"/>
      <c r="JWO4" s="1"/>
      <c r="JWP4" s="1"/>
      <c r="JWQ4" s="1"/>
      <c r="JWR4" s="1"/>
      <c r="JWS4" s="1"/>
      <c r="JWT4" s="1"/>
      <c r="JWU4" s="1"/>
      <c r="JWV4" s="1"/>
      <c r="JWW4" s="1"/>
      <c r="JWX4" s="1"/>
      <c r="JWY4" s="1"/>
      <c r="JWZ4" s="1"/>
      <c r="JXA4" s="1"/>
      <c r="JXB4" s="1"/>
      <c r="JXC4" s="1"/>
      <c r="JXD4" s="1"/>
      <c r="JXE4" s="1"/>
      <c r="JXF4" s="1"/>
      <c r="JXG4" s="1"/>
      <c r="JXH4" s="1"/>
      <c r="JXI4" s="1"/>
      <c r="JXJ4" s="1"/>
      <c r="JXK4" s="1"/>
      <c r="JXL4" s="1"/>
      <c r="JXM4" s="1"/>
      <c r="JXN4" s="1"/>
      <c r="JXO4" s="1"/>
      <c r="JXP4" s="1"/>
      <c r="JXQ4" s="1"/>
      <c r="JXR4" s="1"/>
      <c r="JXS4" s="1"/>
      <c r="JXT4" s="1"/>
      <c r="JXU4" s="1"/>
      <c r="JXV4" s="1"/>
      <c r="JXW4" s="1"/>
      <c r="JXX4" s="1"/>
      <c r="JXY4" s="1"/>
      <c r="JXZ4" s="1"/>
      <c r="JYA4" s="1"/>
      <c r="JYB4" s="1"/>
      <c r="JYC4" s="1"/>
      <c r="JYD4" s="1"/>
      <c r="JYE4" s="1"/>
      <c r="JYF4" s="1"/>
      <c r="JYG4" s="1"/>
      <c r="JYH4" s="1"/>
      <c r="JYI4" s="1"/>
      <c r="JYJ4" s="1"/>
      <c r="JYK4" s="1"/>
      <c r="JYL4" s="1"/>
      <c r="JYM4" s="1"/>
      <c r="JYN4" s="1"/>
      <c r="JYO4" s="1"/>
      <c r="JYP4" s="1"/>
      <c r="JYQ4" s="1"/>
      <c r="JYR4" s="1"/>
      <c r="JYS4" s="1"/>
      <c r="JYT4" s="1"/>
      <c r="JYU4" s="1"/>
      <c r="JYV4" s="1"/>
      <c r="JYW4" s="1"/>
      <c r="JYX4" s="1"/>
      <c r="JYY4" s="1"/>
      <c r="JYZ4" s="1"/>
      <c r="JZA4" s="1"/>
      <c r="JZB4" s="1"/>
      <c r="JZC4" s="1"/>
      <c r="JZD4" s="1"/>
      <c r="JZE4" s="1"/>
      <c r="JZF4" s="1"/>
      <c r="JZG4" s="1"/>
      <c r="JZH4" s="1"/>
      <c r="JZI4" s="1"/>
      <c r="JZJ4" s="1"/>
      <c r="JZK4" s="1"/>
      <c r="JZL4" s="1"/>
      <c r="JZM4" s="1"/>
      <c r="JZN4" s="1"/>
      <c r="JZO4" s="1"/>
      <c r="JZP4" s="1"/>
      <c r="JZQ4" s="1"/>
      <c r="JZR4" s="1"/>
      <c r="JZS4" s="1"/>
      <c r="JZT4" s="1"/>
      <c r="JZU4" s="1"/>
      <c r="JZV4" s="1"/>
      <c r="JZW4" s="1"/>
      <c r="JZX4" s="1"/>
      <c r="JZY4" s="1"/>
      <c r="JZZ4" s="1"/>
      <c r="KAA4" s="1"/>
      <c r="KAB4" s="1"/>
      <c r="KAC4" s="1"/>
      <c r="KAD4" s="1"/>
      <c r="KAE4" s="1"/>
      <c r="KAF4" s="1"/>
      <c r="KAG4" s="1"/>
      <c r="KAH4" s="1"/>
      <c r="KAI4" s="1"/>
      <c r="KAJ4" s="1"/>
      <c r="KAK4" s="1"/>
      <c r="KAL4" s="1"/>
      <c r="KAM4" s="1"/>
      <c r="KAN4" s="1"/>
      <c r="KAO4" s="1"/>
      <c r="KAP4" s="1"/>
      <c r="KAQ4" s="1"/>
      <c r="KAR4" s="1"/>
      <c r="KAS4" s="1"/>
      <c r="KAT4" s="1"/>
      <c r="KAU4" s="1"/>
      <c r="KAV4" s="1"/>
      <c r="KAW4" s="1"/>
      <c r="KAX4" s="1"/>
      <c r="KAY4" s="1"/>
      <c r="KAZ4" s="1"/>
      <c r="KBA4" s="1"/>
      <c r="KBB4" s="1"/>
      <c r="KBC4" s="1"/>
      <c r="KBD4" s="1"/>
      <c r="KBE4" s="1"/>
      <c r="KBF4" s="1"/>
      <c r="KBG4" s="1"/>
      <c r="KBH4" s="1"/>
      <c r="KBI4" s="1"/>
      <c r="KBJ4" s="1"/>
      <c r="KBK4" s="1"/>
      <c r="KBL4" s="1"/>
      <c r="KBM4" s="1"/>
      <c r="KBN4" s="1"/>
      <c r="KBO4" s="1"/>
      <c r="KBP4" s="1"/>
      <c r="KBQ4" s="1"/>
      <c r="KBR4" s="1"/>
      <c r="KBS4" s="1"/>
      <c r="KBT4" s="1"/>
      <c r="KBU4" s="1"/>
      <c r="KBV4" s="1"/>
      <c r="KBW4" s="1"/>
      <c r="KBX4" s="1"/>
      <c r="KBY4" s="1"/>
      <c r="KBZ4" s="1"/>
      <c r="KCA4" s="1"/>
      <c r="KCB4" s="1"/>
      <c r="KCC4" s="1"/>
      <c r="KCD4" s="1"/>
      <c r="KCE4" s="1"/>
      <c r="KCF4" s="1"/>
      <c r="KCG4" s="1"/>
      <c r="KCH4" s="1"/>
      <c r="KCI4" s="1"/>
      <c r="KCJ4" s="1"/>
      <c r="KCK4" s="1"/>
      <c r="KCL4" s="1"/>
      <c r="KCM4" s="1"/>
      <c r="KCN4" s="1"/>
      <c r="KCO4" s="1"/>
      <c r="KCP4" s="1"/>
      <c r="KCQ4" s="1"/>
      <c r="KCR4" s="1"/>
      <c r="KCS4" s="1"/>
      <c r="KCT4" s="1"/>
      <c r="KCU4" s="1"/>
      <c r="KCV4" s="1"/>
      <c r="KCW4" s="1"/>
      <c r="KCX4" s="1"/>
      <c r="KCY4" s="1"/>
      <c r="KCZ4" s="1"/>
      <c r="KDA4" s="1"/>
      <c r="KDB4" s="1"/>
      <c r="KDC4" s="1"/>
      <c r="KDD4" s="1"/>
      <c r="KDE4" s="1"/>
      <c r="KDF4" s="1"/>
      <c r="KDG4" s="1"/>
      <c r="KDH4" s="1"/>
      <c r="KDI4" s="1"/>
      <c r="KDJ4" s="1"/>
      <c r="KDK4" s="1"/>
      <c r="KDL4" s="1"/>
      <c r="KDM4" s="1"/>
      <c r="KDN4" s="1"/>
      <c r="KDO4" s="1"/>
      <c r="KDP4" s="1"/>
      <c r="KDQ4" s="1"/>
      <c r="KDR4" s="1"/>
      <c r="KDS4" s="1"/>
      <c r="KDT4" s="1"/>
      <c r="KDU4" s="1"/>
      <c r="KDV4" s="1"/>
      <c r="KDW4" s="1"/>
      <c r="KDX4" s="1"/>
      <c r="KDY4" s="1"/>
      <c r="KDZ4" s="1"/>
      <c r="KEA4" s="1"/>
      <c r="KEB4" s="1"/>
      <c r="KEC4" s="1"/>
      <c r="KED4" s="1"/>
      <c r="KEE4" s="1"/>
      <c r="KEF4" s="1"/>
      <c r="KEG4" s="1"/>
      <c r="KEH4" s="1"/>
      <c r="KEI4" s="1"/>
      <c r="KEJ4" s="1"/>
      <c r="KEK4" s="1"/>
      <c r="KEL4" s="1"/>
      <c r="KEM4" s="1"/>
      <c r="KEN4" s="1"/>
      <c r="KEO4" s="1"/>
      <c r="KEP4" s="1"/>
      <c r="KEQ4" s="1"/>
      <c r="KER4" s="1"/>
      <c r="KES4" s="1"/>
      <c r="KET4" s="1"/>
      <c r="KEU4" s="1"/>
      <c r="KEV4" s="1"/>
      <c r="KEW4" s="1"/>
      <c r="KEX4" s="1"/>
      <c r="KEY4" s="1"/>
      <c r="KEZ4" s="1"/>
      <c r="KFA4" s="1"/>
      <c r="KFB4" s="1"/>
      <c r="KFC4" s="1"/>
      <c r="KFD4" s="1"/>
      <c r="KFE4" s="1"/>
      <c r="KFF4" s="1"/>
      <c r="KFG4" s="1"/>
      <c r="KFH4" s="1"/>
      <c r="KFI4" s="1"/>
      <c r="KFJ4" s="1"/>
      <c r="KFK4" s="1"/>
      <c r="KFL4" s="1"/>
      <c r="KFM4" s="1"/>
      <c r="KFN4" s="1"/>
      <c r="KFO4" s="1"/>
      <c r="KFP4" s="1"/>
      <c r="KFQ4" s="1"/>
      <c r="KFR4" s="1"/>
      <c r="KFS4" s="1"/>
      <c r="KFT4" s="1"/>
      <c r="KFU4" s="1"/>
      <c r="KFV4" s="1"/>
      <c r="KFW4" s="1"/>
      <c r="KFX4" s="1"/>
      <c r="KFY4" s="1"/>
      <c r="KFZ4" s="1"/>
      <c r="KGA4" s="1"/>
      <c r="KGB4" s="1"/>
      <c r="KGC4" s="1"/>
      <c r="KGD4" s="1"/>
      <c r="KGE4" s="1"/>
      <c r="KGF4" s="1"/>
      <c r="KGG4" s="1"/>
      <c r="KGH4" s="1"/>
      <c r="KGI4" s="1"/>
      <c r="KGJ4" s="1"/>
      <c r="KGK4" s="1"/>
      <c r="KGL4" s="1"/>
      <c r="KGM4" s="1"/>
      <c r="KGN4" s="1"/>
      <c r="KGO4" s="1"/>
      <c r="KGP4" s="1"/>
      <c r="KGQ4" s="1"/>
      <c r="KGR4" s="1"/>
      <c r="KGS4" s="1"/>
      <c r="KGT4" s="1"/>
      <c r="KGU4" s="1"/>
      <c r="KGV4" s="1"/>
      <c r="KGW4" s="1"/>
      <c r="KGX4" s="1"/>
      <c r="KGY4" s="1"/>
      <c r="KGZ4" s="1"/>
      <c r="KHA4" s="1"/>
      <c r="KHB4" s="1"/>
      <c r="KHC4" s="1"/>
      <c r="KHD4" s="1"/>
      <c r="KHE4" s="1"/>
      <c r="KHF4" s="1"/>
      <c r="KHG4" s="1"/>
      <c r="KHH4" s="1"/>
      <c r="KHI4" s="1"/>
      <c r="KHJ4" s="1"/>
      <c r="KHK4" s="1"/>
      <c r="KHL4" s="1"/>
      <c r="KHM4" s="1"/>
      <c r="KHN4" s="1"/>
      <c r="KHO4" s="1"/>
      <c r="KHP4" s="1"/>
      <c r="KHQ4" s="1"/>
      <c r="KHR4" s="1"/>
      <c r="KHS4" s="1"/>
      <c r="KHT4" s="1"/>
      <c r="KHU4" s="1"/>
      <c r="KHV4" s="1"/>
      <c r="KHW4" s="1"/>
      <c r="KHX4" s="1"/>
      <c r="KHY4" s="1"/>
      <c r="KHZ4" s="1"/>
      <c r="KIA4" s="1"/>
      <c r="KIB4" s="1"/>
      <c r="KIC4" s="1"/>
      <c r="KID4" s="1"/>
      <c r="KIE4" s="1"/>
      <c r="KIF4" s="1"/>
      <c r="KIG4" s="1"/>
      <c r="KIH4" s="1"/>
      <c r="KII4" s="1"/>
      <c r="KIJ4" s="1"/>
      <c r="KIK4" s="1"/>
      <c r="KIL4" s="1"/>
      <c r="KIM4" s="1"/>
      <c r="KIN4" s="1"/>
      <c r="KIO4" s="1"/>
      <c r="KIP4" s="1"/>
      <c r="KIQ4" s="1"/>
      <c r="KIR4" s="1"/>
      <c r="KIS4" s="1"/>
      <c r="KIT4" s="1"/>
      <c r="KIU4" s="1"/>
      <c r="KIV4" s="1"/>
      <c r="KIW4" s="1"/>
      <c r="KIX4" s="1"/>
      <c r="KIY4" s="1"/>
      <c r="KIZ4" s="1"/>
      <c r="KJA4" s="1"/>
      <c r="KJB4" s="1"/>
      <c r="KJC4" s="1"/>
      <c r="KJD4" s="1"/>
      <c r="KJE4" s="1"/>
      <c r="KJF4" s="1"/>
      <c r="KJG4" s="1"/>
      <c r="KJH4" s="1"/>
      <c r="KJI4" s="1"/>
      <c r="KJJ4" s="1"/>
      <c r="KJK4" s="1"/>
      <c r="KJL4" s="1"/>
      <c r="KJM4" s="1"/>
      <c r="KJN4" s="1"/>
      <c r="KJO4" s="1"/>
      <c r="KJP4" s="1"/>
      <c r="KJQ4" s="1"/>
      <c r="KJR4" s="1"/>
      <c r="KJS4" s="1"/>
      <c r="KJT4" s="1"/>
      <c r="KJU4" s="1"/>
      <c r="KJV4" s="1"/>
      <c r="KJW4" s="1"/>
      <c r="KJX4" s="1"/>
      <c r="KJY4" s="1"/>
      <c r="KJZ4" s="1"/>
      <c r="KKA4" s="1"/>
      <c r="KKB4" s="1"/>
      <c r="KKC4" s="1"/>
      <c r="KKD4" s="1"/>
      <c r="KKE4" s="1"/>
      <c r="KKF4" s="1"/>
      <c r="KKG4" s="1"/>
      <c r="KKH4" s="1"/>
      <c r="KKI4" s="1"/>
      <c r="KKJ4" s="1"/>
      <c r="KKK4" s="1"/>
      <c r="KKL4" s="1"/>
      <c r="KKM4" s="1"/>
      <c r="KKN4" s="1"/>
      <c r="KKO4" s="1"/>
      <c r="KKP4" s="1"/>
      <c r="KKQ4" s="1"/>
      <c r="KKR4" s="1"/>
      <c r="KKS4" s="1"/>
      <c r="KKT4" s="1"/>
      <c r="KKU4" s="1"/>
      <c r="KKV4" s="1"/>
      <c r="KKW4" s="1"/>
      <c r="KKX4" s="1"/>
      <c r="KKY4" s="1"/>
      <c r="KKZ4" s="1"/>
      <c r="KLA4" s="1"/>
      <c r="KLB4" s="1"/>
      <c r="KLC4" s="1"/>
      <c r="KLD4" s="1"/>
      <c r="KLE4" s="1"/>
      <c r="KLF4" s="1"/>
      <c r="KLG4" s="1"/>
      <c r="KLH4" s="1"/>
      <c r="KLI4" s="1"/>
      <c r="KLJ4" s="1"/>
      <c r="KLK4" s="1"/>
      <c r="KLL4" s="1"/>
      <c r="KLM4" s="1"/>
      <c r="KLN4" s="1"/>
      <c r="KLO4" s="1"/>
      <c r="KLP4" s="1"/>
      <c r="KLQ4" s="1"/>
      <c r="KLR4" s="1"/>
      <c r="KLS4" s="1"/>
      <c r="KLT4" s="1"/>
      <c r="KLU4" s="1"/>
      <c r="KLV4" s="1"/>
      <c r="KLW4" s="1"/>
      <c r="KLX4" s="1"/>
      <c r="KLY4" s="1"/>
      <c r="KLZ4" s="1"/>
      <c r="KMA4" s="1"/>
      <c r="KMB4" s="1"/>
      <c r="KMC4" s="1"/>
      <c r="KMD4" s="1"/>
      <c r="KME4" s="1"/>
      <c r="KMF4" s="1"/>
      <c r="KMG4" s="1"/>
      <c r="KMH4" s="1"/>
      <c r="KMI4" s="1"/>
      <c r="KMJ4" s="1"/>
      <c r="KMK4" s="1"/>
      <c r="KML4" s="1"/>
      <c r="KMM4" s="1"/>
      <c r="KMN4" s="1"/>
      <c r="KMO4" s="1"/>
      <c r="KMP4" s="1"/>
      <c r="KMQ4" s="1"/>
      <c r="KMR4" s="1"/>
      <c r="KMS4" s="1"/>
      <c r="KMT4" s="1"/>
      <c r="KMU4" s="1"/>
      <c r="KMV4" s="1"/>
      <c r="KMW4" s="1"/>
      <c r="KMX4" s="1"/>
      <c r="KMY4" s="1"/>
      <c r="KMZ4" s="1"/>
      <c r="KNA4" s="1"/>
      <c r="KNB4" s="1"/>
      <c r="KNC4" s="1"/>
      <c r="KND4" s="1"/>
      <c r="KNE4" s="1"/>
      <c r="KNF4" s="1"/>
      <c r="KNG4" s="1"/>
      <c r="KNH4" s="1"/>
      <c r="KNI4" s="1"/>
      <c r="KNJ4" s="1"/>
      <c r="KNK4" s="1"/>
      <c r="KNL4" s="1"/>
      <c r="KNM4" s="1"/>
      <c r="KNN4" s="1"/>
      <c r="KNO4" s="1"/>
      <c r="KNP4" s="1"/>
      <c r="KNQ4" s="1"/>
      <c r="KNR4" s="1"/>
      <c r="KNS4" s="1"/>
      <c r="KNT4" s="1"/>
      <c r="KNU4" s="1"/>
      <c r="KNV4" s="1"/>
      <c r="KNW4" s="1"/>
      <c r="KNX4" s="1"/>
      <c r="KNY4" s="1"/>
      <c r="KNZ4" s="1"/>
      <c r="KOA4" s="1"/>
      <c r="KOB4" s="1"/>
      <c r="KOC4" s="1"/>
      <c r="KOD4" s="1"/>
      <c r="KOE4" s="1"/>
      <c r="KOF4" s="1"/>
      <c r="KOG4" s="1"/>
      <c r="KOH4" s="1"/>
      <c r="KOI4" s="1"/>
      <c r="KOJ4" s="1"/>
      <c r="KOK4" s="1"/>
      <c r="KOL4" s="1"/>
      <c r="KOM4" s="1"/>
      <c r="KON4" s="1"/>
      <c r="KOO4" s="1"/>
      <c r="KOP4" s="1"/>
      <c r="KOQ4" s="1"/>
      <c r="KOR4" s="1"/>
      <c r="KOS4" s="1"/>
      <c r="KOT4" s="1"/>
      <c r="KOU4" s="1"/>
      <c r="KOV4" s="1"/>
      <c r="KOW4" s="1"/>
      <c r="KOX4" s="1"/>
      <c r="KOY4" s="1"/>
      <c r="KOZ4" s="1"/>
      <c r="KPA4" s="1"/>
      <c r="KPB4" s="1"/>
      <c r="KPC4" s="1"/>
      <c r="KPD4" s="1"/>
      <c r="KPE4" s="1"/>
      <c r="KPF4" s="1"/>
      <c r="KPG4" s="1"/>
      <c r="KPH4" s="1"/>
      <c r="KPI4" s="1"/>
      <c r="KPJ4" s="1"/>
      <c r="KPK4" s="1"/>
      <c r="KPL4" s="1"/>
      <c r="KPM4" s="1"/>
      <c r="KPN4" s="1"/>
      <c r="KPO4" s="1"/>
      <c r="KPP4" s="1"/>
      <c r="KPQ4" s="1"/>
      <c r="KPR4" s="1"/>
      <c r="KPS4" s="1"/>
      <c r="KPT4" s="1"/>
      <c r="KPU4" s="1"/>
      <c r="KPV4" s="1"/>
      <c r="KPW4" s="1"/>
      <c r="KPX4" s="1"/>
      <c r="KPY4" s="1"/>
      <c r="KPZ4" s="1"/>
      <c r="KQA4" s="1"/>
      <c r="KQB4" s="1"/>
      <c r="KQC4" s="1"/>
      <c r="KQD4" s="1"/>
      <c r="KQE4" s="1"/>
      <c r="KQF4" s="1"/>
      <c r="KQG4" s="1"/>
      <c r="KQH4" s="1"/>
      <c r="KQI4" s="1"/>
      <c r="KQJ4" s="1"/>
      <c r="KQK4" s="1"/>
      <c r="KQL4" s="1"/>
      <c r="KQM4" s="1"/>
      <c r="KQN4" s="1"/>
      <c r="KQO4" s="1"/>
      <c r="KQP4" s="1"/>
      <c r="KQQ4" s="1"/>
      <c r="KQR4" s="1"/>
      <c r="KQS4" s="1"/>
      <c r="KQT4" s="1"/>
      <c r="KQU4" s="1"/>
      <c r="KQV4" s="1"/>
      <c r="KQW4" s="1"/>
      <c r="KQX4" s="1"/>
      <c r="KQY4" s="1"/>
      <c r="KQZ4" s="1"/>
      <c r="KRA4" s="1"/>
      <c r="KRB4" s="1"/>
      <c r="KRC4" s="1"/>
      <c r="KRD4" s="1"/>
      <c r="KRE4" s="1"/>
      <c r="KRF4" s="1"/>
      <c r="KRG4" s="1"/>
      <c r="KRH4" s="1"/>
      <c r="KRI4" s="1"/>
      <c r="KRJ4" s="1"/>
      <c r="KRK4" s="1"/>
      <c r="KRL4" s="1"/>
      <c r="KRM4" s="1"/>
      <c r="KRN4" s="1"/>
      <c r="KRO4" s="1"/>
      <c r="KRP4" s="1"/>
      <c r="KRQ4" s="1"/>
      <c r="KRR4" s="1"/>
      <c r="KRS4" s="1"/>
      <c r="KRT4" s="1"/>
      <c r="KRU4" s="1"/>
      <c r="KRV4" s="1"/>
      <c r="KRW4" s="1"/>
      <c r="KRX4" s="1"/>
      <c r="KRY4" s="1"/>
      <c r="KRZ4" s="1"/>
      <c r="KSA4" s="1"/>
      <c r="KSB4" s="1"/>
      <c r="KSC4" s="1"/>
      <c r="KSD4" s="1"/>
      <c r="KSE4" s="1"/>
      <c r="KSF4" s="1"/>
      <c r="KSG4" s="1"/>
      <c r="KSH4" s="1"/>
      <c r="KSI4" s="1"/>
      <c r="KSJ4" s="1"/>
      <c r="KSK4" s="1"/>
      <c r="KSL4" s="1"/>
      <c r="KSM4" s="1"/>
      <c r="KSN4" s="1"/>
      <c r="KSO4" s="1"/>
      <c r="KSP4" s="1"/>
      <c r="KSQ4" s="1"/>
      <c r="KSR4" s="1"/>
      <c r="KSS4" s="1"/>
      <c r="KST4" s="1"/>
      <c r="KSU4" s="1"/>
      <c r="KSV4" s="1"/>
      <c r="KSW4" s="1"/>
      <c r="KSX4" s="1"/>
      <c r="KSY4" s="1"/>
      <c r="KSZ4" s="1"/>
      <c r="KTA4" s="1"/>
      <c r="KTB4" s="1"/>
      <c r="KTC4" s="1"/>
      <c r="KTD4" s="1"/>
      <c r="KTE4" s="1"/>
      <c r="KTF4" s="1"/>
      <c r="KTG4" s="1"/>
      <c r="KTH4" s="1"/>
      <c r="KTI4" s="1"/>
      <c r="KTJ4" s="1"/>
      <c r="KTK4" s="1"/>
      <c r="KTL4" s="1"/>
      <c r="KTM4" s="1"/>
      <c r="KTN4" s="1"/>
      <c r="KTO4" s="1"/>
      <c r="KTP4" s="1"/>
      <c r="KTQ4" s="1"/>
      <c r="KTR4" s="1"/>
      <c r="KTS4" s="1"/>
      <c r="KTT4" s="1"/>
      <c r="KTU4" s="1"/>
      <c r="KTV4" s="1"/>
      <c r="KTW4" s="1"/>
      <c r="KTX4" s="1"/>
      <c r="KTY4" s="1"/>
      <c r="KTZ4" s="1"/>
      <c r="KUA4" s="1"/>
      <c r="KUB4" s="1"/>
      <c r="KUC4" s="1"/>
      <c r="KUD4" s="1"/>
      <c r="KUE4" s="1"/>
      <c r="KUF4" s="1"/>
      <c r="KUG4" s="1"/>
      <c r="KUH4" s="1"/>
      <c r="KUI4" s="1"/>
      <c r="KUJ4" s="1"/>
      <c r="KUK4" s="1"/>
      <c r="KUL4" s="1"/>
      <c r="KUM4" s="1"/>
      <c r="KUN4" s="1"/>
      <c r="KUO4" s="1"/>
      <c r="KUP4" s="1"/>
      <c r="KUQ4" s="1"/>
      <c r="KUR4" s="1"/>
      <c r="KUS4" s="1"/>
      <c r="KUT4" s="1"/>
      <c r="KUU4" s="1"/>
      <c r="KUV4" s="1"/>
      <c r="KUW4" s="1"/>
      <c r="KUX4" s="1"/>
      <c r="KUY4" s="1"/>
      <c r="KUZ4" s="1"/>
      <c r="KVA4" s="1"/>
      <c r="KVB4" s="1"/>
      <c r="KVC4" s="1"/>
      <c r="KVD4" s="1"/>
      <c r="KVE4" s="1"/>
      <c r="KVF4" s="1"/>
      <c r="KVG4" s="1"/>
      <c r="KVH4" s="1"/>
      <c r="KVI4" s="1"/>
      <c r="KVJ4" s="1"/>
      <c r="KVK4" s="1"/>
      <c r="KVL4" s="1"/>
      <c r="KVM4" s="1"/>
      <c r="KVN4" s="1"/>
      <c r="KVO4" s="1"/>
      <c r="KVP4" s="1"/>
      <c r="KVQ4" s="1"/>
      <c r="KVR4" s="1"/>
      <c r="KVS4" s="1"/>
      <c r="KVT4" s="1"/>
      <c r="KVU4" s="1"/>
      <c r="KVV4" s="1"/>
      <c r="KVW4" s="1"/>
      <c r="KVX4" s="1"/>
      <c r="KVY4" s="1"/>
      <c r="KVZ4" s="1"/>
      <c r="KWA4" s="1"/>
      <c r="KWB4" s="1"/>
      <c r="KWC4" s="1"/>
      <c r="KWD4" s="1"/>
      <c r="KWE4" s="1"/>
      <c r="KWF4" s="1"/>
      <c r="KWG4" s="1"/>
      <c r="KWH4" s="1"/>
      <c r="KWI4" s="1"/>
      <c r="KWJ4" s="1"/>
      <c r="KWK4" s="1"/>
      <c r="KWL4" s="1"/>
      <c r="KWM4" s="1"/>
      <c r="KWN4" s="1"/>
      <c r="KWO4" s="1"/>
      <c r="KWP4" s="1"/>
      <c r="KWQ4" s="1"/>
      <c r="KWR4" s="1"/>
      <c r="KWS4" s="1"/>
      <c r="KWT4" s="1"/>
      <c r="KWU4" s="1"/>
      <c r="KWV4" s="1"/>
      <c r="KWW4" s="1"/>
      <c r="KWX4" s="1"/>
      <c r="KWY4" s="1"/>
      <c r="KWZ4" s="1"/>
      <c r="KXA4" s="1"/>
      <c r="KXB4" s="1"/>
      <c r="KXC4" s="1"/>
      <c r="KXD4" s="1"/>
      <c r="KXE4" s="1"/>
      <c r="KXF4" s="1"/>
      <c r="KXG4" s="1"/>
      <c r="KXH4" s="1"/>
      <c r="KXI4" s="1"/>
      <c r="KXJ4" s="1"/>
      <c r="KXK4" s="1"/>
      <c r="KXL4" s="1"/>
      <c r="KXM4" s="1"/>
      <c r="KXN4" s="1"/>
      <c r="KXO4" s="1"/>
      <c r="KXP4" s="1"/>
      <c r="KXQ4" s="1"/>
      <c r="KXR4" s="1"/>
      <c r="KXS4" s="1"/>
      <c r="KXT4" s="1"/>
      <c r="KXU4" s="1"/>
      <c r="KXV4" s="1"/>
      <c r="KXW4" s="1"/>
      <c r="KXX4" s="1"/>
      <c r="KXY4" s="1"/>
      <c r="KXZ4" s="1"/>
      <c r="KYA4" s="1"/>
      <c r="KYB4" s="1"/>
      <c r="KYC4" s="1"/>
      <c r="KYD4" s="1"/>
      <c r="KYE4" s="1"/>
      <c r="KYF4" s="1"/>
      <c r="KYG4" s="1"/>
      <c r="KYH4" s="1"/>
      <c r="KYI4" s="1"/>
      <c r="KYJ4" s="1"/>
      <c r="KYK4" s="1"/>
      <c r="KYL4" s="1"/>
      <c r="KYM4" s="1"/>
      <c r="KYN4" s="1"/>
      <c r="KYO4" s="1"/>
      <c r="KYP4" s="1"/>
      <c r="KYQ4" s="1"/>
      <c r="KYR4" s="1"/>
      <c r="KYS4" s="1"/>
      <c r="KYT4" s="1"/>
      <c r="KYU4" s="1"/>
      <c r="KYV4" s="1"/>
      <c r="KYW4" s="1"/>
      <c r="KYX4" s="1"/>
      <c r="KYY4" s="1"/>
      <c r="KYZ4" s="1"/>
      <c r="KZA4" s="1"/>
      <c r="KZB4" s="1"/>
      <c r="KZC4" s="1"/>
      <c r="KZD4" s="1"/>
      <c r="KZE4" s="1"/>
      <c r="KZF4" s="1"/>
      <c r="KZG4" s="1"/>
      <c r="KZH4" s="1"/>
      <c r="KZI4" s="1"/>
      <c r="KZJ4" s="1"/>
      <c r="KZK4" s="1"/>
      <c r="KZL4" s="1"/>
      <c r="KZM4" s="1"/>
      <c r="KZN4" s="1"/>
      <c r="KZO4" s="1"/>
      <c r="KZP4" s="1"/>
      <c r="KZQ4" s="1"/>
      <c r="KZR4" s="1"/>
      <c r="KZS4" s="1"/>
      <c r="KZT4" s="1"/>
      <c r="KZU4" s="1"/>
      <c r="KZV4" s="1"/>
      <c r="KZW4" s="1"/>
      <c r="KZX4" s="1"/>
      <c r="KZY4" s="1"/>
      <c r="KZZ4" s="1"/>
      <c r="LAA4" s="1"/>
      <c r="LAB4" s="1"/>
      <c r="LAC4" s="1"/>
      <c r="LAD4" s="1"/>
      <c r="LAE4" s="1"/>
      <c r="LAF4" s="1"/>
      <c r="LAG4" s="1"/>
      <c r="LAH4" s="1"/>
      <c r="LAI4" s="1"/>
      <c r="LAJ4" s="1"/>
      <c r="LAK4" s="1"/>
      <c r="LAL4" s="1"/>
      <c r="LAM4" s="1"/>
      <c r="LAN4" s="1"/>
      <c r="LAO4" s="1"/>
      <c r="LAP4" s="1"/>
      <c r="LAQ4" s="1"/>
      <c r="LAR4" s="1"/>
      <c r="LAS4" s="1"/>
      <c r="LAT4" s="1"/>
      <c r="LAU4" s="1"/>
      <c r="LAV4" s="1"/>
      <c r="LAW4" s="1"/>
      <c r="LAX4" s="1"/>
      <c r="LAY4" s="1"/>
      <c r="LAZ4" s="1"/>
      <c r="LBA4" s="1"/>
      <c r="LBB4" s="1"/>
      <c r="LBC4" s="1"/>
      <c r="LBD4" s="1"/>
      <c r="LBE4" s="1"/>
      <c r="LBF4" s="1"/>
      <c r="LBG4" s="1"/>
      <c r="LBH4" s="1"/>
      <c r="LBI4" s="1"/>
      <c r="LBJ4" s="1"/>
      <c r="LBK4" s="1"/>
      <c r="LBL4" s="1"/>
      <c r="LBM4" s="1"/>
      <c r="LBN4" s="1"/>
      <c r="LBO4" s="1"/>
      <c r="LBP4" s="1"/>
      <c r="LBQ4" s="1"/>
      <c r="LBR4" s="1"/>
      <c r="LBS4" s="1"/>
      <c r="LBT4" s="1"/>
      <c r="LBU4" s="1"/>
      <c r="LBV4" s="1"/>
      <c r="LBW4" s="1"/>
      <c r="LBX4" s="1"/>
      <c r="LBY4" s="1"/>
      <c r="LBZ4" s="1"/>
      <c r="LCA4" s="1"/>
      <c r="LCB4" s="1"/>
      <c r="LCC4" s="1"/>
      <c r="LCD4" s="1"/>
      <c r="LCE4" s="1"/>
      <c r="LCF4" s="1"/>
      <c r="LCG4" s="1"/>
      <c r="LCH4" s="1"/>
      <c r="LCI4" s="1"/>
      <c r="LCJ4" s="1"/>
      <c r="LCK4" s="1"/>
      <c r="LCL4" s="1"/>
      <c r="LCM4" s="1"/>
      <c r="LCN4" s="1"/>
      <c r="LCO4" s="1"/>
      <c r="LCP4" s="1"/>
      <c r="LCQ4" s="1"/>
      <c r="LCR4" s="1"/>
      <c r="LCS4" s="1"/>
      <c r="LCT4" s="1"/>
      <c r="LCU4" s="1"/>
      <c r="LCV4" s="1"/>
      <c r="LCW4" s="1"/>
      <c r="LCX4" s="1"/>
      <c r="LCY4" s="1"/>
      <c r="LCZ4" s="1"/>
      <c r="LDA4" s="1"/>
      <c r="LDB4" s="1"/>
      <c r="LDC4" s="1"/>
      <c r="LDD4" s="1"/>
      <c r="LDE4" s="1"/>
      <c r="LDF4" s="1"/>
      <c r="LDG4" s="1"/>
      <c r="LDH4" s="1"/>
      <c r="LDI4" s="1"/>
      <c r="LDJ4" s="1"/>
      <c r="LDK4" s="1"/>
      <c r="LDL4" s="1"/>
      <c r="LDM4" s="1"/>
      <c r="LDN4" s="1"/>
      <c r="LDO4" s="1"/>
      <c r="LDP4" s="1"/>
      <c r="LDQ4" s="1"/>
      <c r="LDR4" s="1"/>
      <c r="LDS4" s="1"/>
      <c r="LDT4" s="1"/>
      <c r="LDU4" s="1"/>
      <c r="LDV4" s="1"/>
      <c r="LDW4" s="1"/>
      <c r="LDX4" s="1"/>
      <c r="LDY4" s="1"/>
      <c r="LDZ4" s="1"/>
      <c r="LEA4" s="1"/>
      <c r="LEB4" s="1"/>
      <c r="LEC4" s="1"/>
      <c r="LED4" s="1"/>
      <c r="LEE4" s="1"/>
      <c r="LEF4" s="1"/>
      <c r="LEG4" s="1"/>
      <c r="LEH4" s="1"/>
      <c r="LEI4" s="1"/>
      <c r="LEJ4" s="1"/>
      <c r="LEK4" s="1"/>
      <c r="LEL4" s="1"/>
      <c r="LEM4" s="1"/>
      <c r="LEN4" s="1"/>
      <c r="LEO4" s="1"/>
      <c r="LEP4" s="1"/>
      <c r="LEQ4" s="1"/>
      <c r="LER4" s="1"/>
      <c r="LES4" s="1"/>
      <c r="LET4" s="1"/>
      <c r="LEU4" s="1"/>
      <c r="LEV4" s="1"/>
      <c r="LEW4" s="1"/>
      <c r="LEX4" s="1"/>
      <c r="LEY4" s="1"/>
      <c r="LEZ4" s="1"/>
      <c r="LFA4" s="1"/>
      <c r="LFB4" s="1"/>
      <c r="LFC4" s="1"/>
      <c r="LFD4" s="1"/>
      <c r="LFE4" s="1"/>
      <c r="LFF4" s="1"/>
      <c r="LFG4" s="1"/>
      <c r="LFH4" s="1"/>
      <c r="LFI4" s="1"/>
      <c r="LFJ4" s="1"/>
      <c r="LFK4" s="1"/>
      <c r="LFL4" s="1"/>
      <c r="LFM4" s="1"/>
      <c r="LFN4" s="1"/>
      <c r="LFO4" s="1"/>
      <c r="LFP4" s="1"/>
      <c r="LFQ4" s="1"/>
      <c r="LFR4" s="1"/>
      <c r="LFS4" s="1"/>
      <c r="LFT4" s="1"/>
      <c r="LFU4" s="1"/>
      <c r="LFV4" s="1"/>
      <c r="LFW4" s="1"/>
      <c r="LFX4" s="1"/>
      <c r="LFY4" s="1"/>
      <c r="LFZ4" s="1"/>
      <c r="LGA4" s="1"/>
      <c r="LGB4" s="1"/>
      <c r="LGC4" s="1"/>
      <c r="LGD4" s="1"/>
      <c r="LGE4" s="1"/>
      <c r="LGF4" s="1"/>
      <c r="LGG4" s="1"/>
      <c r="LGH4" s="1"/>
      <c r="LGI4" s="1"/>
      <c r="LGJ4" s="1"/>
      <c r="LGK4" s="1"/>
      <c r="LGL4" s="1"/>
      <c r="LGM4" s="1"/>
      <c r="LGN4" s="1"/>
      <c r="LGO4" s="1"/>
      <c r="LGP4" s="1"/>
      <c r="LGQ4" s="1"/>
      <c r="LGR4" s="1"/>
      <c r="LGS4" s="1"/>
      <c r="LGT4" s="1"/>
      <c r="LGU4" s="1"/>
      <c r="LGV4" s="1"/>
      <c r="LGW4" s="1"/>
      <c r="LGX4" s="1"/>
      <c r="LGY4" s="1"/>
      <c r="LGZ4" s="1"/>
      <c r="LHA4" s="1"/>
      <c r="LHB4" s="1"/>
      <c r="LHC4" s="1"/>
      <c r="LHD4" s="1"/>
      <c r="LHE4" s="1"/>
      <c r="LHF4" s="1"/>
      <c r="LHG4" s="1"/>
      <c r="LHH4" s="1"/>
      <c r="LHI4" s="1"/>
      <c r="LHJ4" s="1"/>
      <c r="LHK4" s="1"/>
      <c r="LHL4" s="1"/>
      <c r="LHM4" s="1"/>
      <c r="LHN4" s="1"/>
      <c r="LHO4" s="1"/>
      <c r="LHP4" s="1"/>
      <c r="LHQ4" s="1"/>
      <c r="LHR4" s="1"/>
      <c r="LHS4" s="1"/>
      <c r="LHT4" s="1"/>
      <c r="LHU4" s="1"/>
      <c r="LHV4" s="1"/>
      <c r="LHW4" s="1"/>
      <c r="LHX4" s="1"/>
      <c r="LHY4" s="1"/>
      <c r="LHZ4" s="1"/>
      <c r="LIA4" s="1"/>
      <c r="LIB4" s="1"/>
      <c r="LIC4" s="1"/>
      <c r="LID4" s="1"/>
      <c r="LIE4" s="1"/>
      <c r="LIF4" s="1"/>
      <c r="LIG4" s="1"/>
      <c r="LIH4" s="1"/>
      <c r="LII4" s="1"/>
      <c r="LIJ4" s="1"/>
      <c r="LIK4" s="1"/>
      <c r="LIL4" s="1"/>
      <c r="LIM4" s="1"/>
      <c r="LIN4" s="1"/>
      <c r="LIO4" s="1"/>
      <c r="LIP4" s="1"/>
      <c r="LIQ4" s="1"/>
      <c r="LIR4" s="1"/>
      <c r="LIS4" s="1"/>
      <c r="LIT4" s="1"/>
      <c r="LIU4" s="1"/>
      <c r="LIV4" s="1"/>
      <c r="LIW4" s="1"/>
      <c r="LIX4" s="1"/>
      <c r="LIY4" s="1"/>
      <c r="LIZ4" s="1"/>
      <c r="LJA4" s="1"/>
      <c r="LJB4" s="1"/>
      <c r="LJC4" s="1"/>
      <c r="LJD4" s="1"/>
      <c r="LJE4" s="1"/>
      <c r="LJF4" s="1"/>
      <c r="LJG4" s="1"/>
      <c r="LJH4" s="1"/>
      <c r="LJI4" s="1"/>
      <c r="LJJ4" s="1"/>
      <c r="LJK4" s="1"/>
      <c r="LJL4" s="1"/>
      <c r="LJM4" s="1"/>
      <c r="LJN4" s="1"/>
      <c r="LJO4" s="1"/>
      <c r="LJP4" s="1"/>
      <c r="LJQ4" s="1"/>
      <c r="LJR4" s="1"/>
      <c r="LJS4" s="1"/>
      <c r="LJT4" s="1"/>
      <c r="LJU4" s="1"/>
      <c r="LJV4" s="1"/>
      <c r="LJW4" s="1"/>
      <c r="LJX4" s="1"/>
      <c r="LJY4" s="1"/>
      <c r="LJZ4" s="1"/>
      <c r="LKA4" s="1"/>
      <c r="LKB4" s="1"/>
      <c r="LKC4" s="1"/>
      <c r="LKD4" s="1"/>
      <c r="LKE4" s="1"/>
      <c r="LKF4" s="1"/>
      <c r="LKG4" s="1"/>
      <c r="LKH4" s="1"/>
      <c r="LKI4" s="1"/>
      <c r="LKJ4" s="1"/>
      <c r="LKK4" s="1"/>
      <c r="LKL4" s="1"/>
      <c r="LKM4" s="1"/>
      <c r="LKN4" s="1"/>
      <c r="LKO4" s="1"/>
      <c r="LKP4" s="1"/>
      <c r="LKQ4" s="1"/>
      <c r="LKR4" s="1"/>
      <c r="LKS4" s="1"/>
      <c r="LKT4" s="1"/>
      <c r="LKU4" s="1"/>
      <c r="LKV4" s="1"/>
      <c r="LKW4" s="1"/>
      <c r="LKX4" s="1"/>
      <c r="LKY4" s="1"/>
      <c r="LKZ4" s="1"/>
      <c r="LLA4" s="1"/>
      <c r="LLB4" s="1"/>
      <c r="LLC4" s="1"/>
      <c r="LLD4" s="1"/>
      <c r="LLE4" s="1"/>
      <c r="LLF4" s="1"/>
      <c r="LLG4" s="1"/>
      <c r="LLH4" s="1"/>
      <c r="LLI4" s="1"/>
      <c r="LLJ4" s="1"/>
      <c r="LLK4" s="1"/>
      <c r="LLL4" s="1"/>
      <c r="LLM4" s="1"/>
      <c r="LLN4" s="1"/>
      <c r="LLO4" s="1"/>
      <c r="LLP4" s="1"/>
      <c r="LLQ4" s="1"/>
      <c r="LLR4" s="1"/>
      <c r="LLS4" s="1"/>
      <c r="LLT4" s="1"/>
      <c r="LLU4" s="1"/>
      <c r="LLV4" s="1"/>
      <c r="LLW4" s="1"/>
      <c r="LLX4" s="1"/>
      <c r="LLY4" s="1"/>
      <c r="LLZ4" s="1"/>
      <c r="LMA4" s="1"/>
      <c r="LMB4" s="1"/>
      <c r="LMC4" s="1"/>
      <c r="LMD4" s="1"/>
      <c r="LME4" s="1"/>
      <c r="LMF4" s="1"/>
      <c r="LMG4" s="1"/>
      <c r="LMH4" s="1"/>
      <c r="LMI4" s="1"/>
      <c r="LMJ4" s="1"/>
      <c r="LMK4" s="1"/>
      <c r="LML4" s="1"/>
      <c r="LMM4" s="1"/>
      <c r="LMN4" s="1"/>
      <c r="LMO4" s="1"/>
      <c r="LMP4" s="1"/>
      <c r="LMQ4" s="1"/>
      <c r="LMR4" s="1"/>
      <c r="LMS4" s="1"/>
      <c r="LMT4" s="1"/>
      <c r="LMU4" s="1"/>
      <c r="LMV4" s="1"/>
      <c r="LMW4" s="1"/>
      <c r="LMX4" s="1"/>
      <c r="LMY4" s="1"/>
      <c r="LMZ4" s="1"/>
      <c r="LNA4" s="1"/>
      <c r="LNB4" s="1"/>
      <c r="LNC4" s="1"/>
      <c r="LND4" s="1"/>
      <c r="LNE4" s="1"/>
      <c r="LNF4" s="1"/>
      <c r="LNG4" s="1"/>
      <c r="LNH4" s="1"/>
      <c r="LNI4" s="1"/>
      <c r="LNJ4" s="1"/>
      <c r="LNK4" s="1"/>
      <c r="LNL4" s="1"/>
      <c r="LNM4" s="1"/>
      <c r="LNN4" s="1"/>
      <c r="LNO4" s="1"/>
      <c r="LNP4" s="1"/>
      <c r="LNQ4" s="1"/>
      <c r="LNR4" s="1"/>
      <c r="LNS4" s="1"/>
      <c r="LNT4" s="1"/>
      <c r="LNU4" s="1"/>
      <c r="LNV4" s="1"/>
      <c r="LNW4" s="1"/>
      <c r="LNX4" s="1"/>
      <c r="LNY4" s="1"/>
      <c r="LNZ4" s="1"/>
      <c r="LOA4" s="1"/>
      <c r="LOB4" s="1"/>
      <c r="LOC4" s="1"/>
      <c r="LOD4" s="1"/>
      <c r="LOE4" s="1"/>
      <c r="LOF4" s="1"/>
      <c r="LOG4" s="1"/>
      <c r="LOH4" s="1"/>
      <c r="LOI4" s="1"/>
      <c r="LOJ4" s="1"/>
      <c r="LOK4" s="1"/>
      <c r="LOL4" s="1"/>
      <c r="LOM4" s="1"/>
      <c r="LON4" s="1"/>
      <c r="LOO4" s="1"/>
      <c r="LOP4" s="1"/>
      <c r="LOQ4" s="1"/>
      <c r="LOR4" s="1"/>
      <c r="LOS4" s="1"/>
      <c r="LOT4" s="1"/>
      <c r="LOU4" s="1"/>
      <c r="LOV4" s="1"/>
      <c r="LOW4" s="1"/>
      <c r="LOX4" s="1"/>
      <c r="LOY4" s="1"/>
      <c r="LOZ4" s="1"/>
      <c r="LPA4" s="1"/>
      <c r="LPB4" s="1"/>
      <c r="LPC4" s="1"/>
      <c r="LPD4" s="1"/>
      <c r="LPE4" s="1"/>
      <c r="LPF4" s="1"/>
      <c r="LPG4" s="1"/>
      <c r="LPH4" s="1"/>
      <c r="LPI4" s="1"/>
      <c r="LPJ4" s="1"/>
      <c r="LPK4" s="1"/>
      <c r="LPL4" s="1"/>
      <c r="LPM4" s="1"/>
      <c r="LPN4" s="1"/>
      <c r="LPO4" s="1"/>
      <c r="LPP4" s="1"/>
      <c r="LPQ4" s="1"/>
      <c r="LPR4" s="1"/>
      <c r="LPS4" s="1"/>
      <c r="LPT4" s="1"/>
      <c r="LPU4" s="1"/>
      <c r="LPV4" s="1"/>
      <c r="LPW4" s="1"/>
      <c r="LPX4" s="1"/>
      <c r="LPY4" s="1"/>
      <c r="LPZ4" s="1"/>
      <c r="LQA4" s="1"/>
      <c r="LQB4" s="1"/>
      <c r="LQC4" s="1"/>
      <c r="LQD4" s="1"/>
      <c r="LQE4" s="1"/>
      <c r="LQF4" s="1"/>
      <c r="LQG4" s="1"/>
      <c r="LQH4" s="1"/>
      <c r="LQI4" s="1"/>
      <c r="LQJ4" s="1"/>
      <c r="LQK4" s="1"/>
      <c r="LQL4" s="1"/>
      <c r="LQM4" s="1"/>
      <c r="LQN4" s="1"/>
      <c r="LQO4" s="1"/>
      <c r="LQP4" s="1"/>
      <c r="LQQ4" s="1"/>
      <c r="LQR4" s="1"/>
      <c r="LQS4" s="1"/>
      <c r="LQT4" s="1"/>
      <c r="LQU4" s="1"/>
      <c r="LQV4" s="1"/>
      <c r="LQW4" s="1"/>
      <c r="LQX4" s="1"/>
      <c r="LQY4" s="1"/>
      <c r="LQZ4" s="1"/>
      <c r="LRA4" s="1"/>
      <c r="LRB4" s="1"/>
      <c r="LRC4" s="1"/>
      <c r="LRD4" s="1"/>
      <c r="LRE4" s="1"/>
      <c r="LRF4" s="1"/>
      <c r="LRG4" s="1"/>
      <c r="LRH4" s="1"/>
      <c r="LRI4" s="1"/>
      <c r="LRJ4" s="1"/>
      <c r="LRK4" s="1"/>
      <c r="LRL4" s="1"/>
      <c r="LRM4" s="1"/>
      <c r="LRN4" s="1"/>
      <c r="LRO4" s="1"/>
      <c r="LRP4" s="1"/>
      <c r="LRQ4" s="1"/>
      <c r="LRR4" s="1"/>
      <c r="LRS4" s="1"/>
      <c r="LRT4" s="1"/>
      <c r="LRU4" s="1"/>
      <c r="LRV4" s="1"/>
      <c r="LRW4" s="1"/>
      <c r="LRX4" s="1"/>
      <c r="LRY4" s="1"/>
      <c r="LRZ4" s="1"/>
      <c r="LSA4" s="1"/>
      <c r="LSB4" s="1"/>
      <c r="LSC4" s="1"/>
      <c r="LSD4" s="1"/>
      <c r="LSE4" s="1"/>
      <c r="LSF4" s="1"/>
      <c r="LSG4" s="1"/>
      <c r="LSH4" s="1"/>
      <c r="LSI4" s="1"/>
      <c r="LSJ4" s="1"/>
      <c r="LSK4" s="1"/>
      <c r="LSL4" s="1"/>
      <c r="LSM4" s="1"/>
      <c r="LSN4" s="1"/>
      <c r="LSO4" s="1"/>
      <c r="LSP4" s="1"/>
      <c r="LSQ4" s="1"/>
      <c r="LSR4" s="1"/>
      <c r="LSS4" s="1"/>
      <c r="LST4" s="1"/>
      <c r="LSU4" s="1"/>
      <c r="LSV4" s="1"/>
      <c r="LSW4" s="1"/>
      <c r="LSX4" s="1"/>
      <c r="LSY4" s="1"/>
      <c r="LSZ4" s="1"/>
      <c r="LTA4" s="1"/>
      <c r="LTB4" s="1"/>
      <c r="LTC4" s="1"/>
      <c r="LTD4" s="1"/>
      <c r="LTE4" s="1"/>
      <c r="LTF4" s="1"/>
      <c r="LTG4" s="1"/>
      <c r="LTH4" s="1"/>
      <c r="LTI4" s="1"/>
      <c r="LTJ4" s="1"/>
      <c r="LTK4" s="1"/>
      <c r="LTL4" s="1"/>
      <c r="LTM4" s="1"/>
      <c r="LTN4" s="1"/>
      <c r="LTO4" s="1"/>
      <c r="LTP4" s="1"/>
      <c r="LTQ4" s="1"/>
      <c r="LTR4" s="1"/>
      <c r="LTS4" s="1"/>
      <c r="LTT4" s="1"/>
      <c r="LTU4" s="1"/>
      <c r="LTV4" s="1"/>
      <c r="LTW4" s="1"/>
      <c r="LTX4" s="1"/>
      <c r="LTY4" s="1"/>
      <c r="LTZ4" s="1"/>
      <c r="LUA4" s="1"/>
      <c r="LUB4" s="1"/>
      <c r="LUC4" s="1"/>
      <c r="LUD4" s="1"/>
      <c r="LUE4" s="1"/>
      <c r="LUF4" s="1"/>
      <c r="LUG4" s="1"/>
      <c r="LUH4" s="1"/>
      <c r="LUI4" s="1"/>
      <c r="LUJ4" s="1"/>
      <c r="LUK4" s="1"/>
      <c r="LUL4" s="1"/>
      <c r="LUM4" s="1"/>
      <c r="LUN4" s="1"/>
      <c r="LUO4" s="1"/>
      <c r="LUP4" s="1"/>
      <c r="LUQ4" s="1"/>
      <c r="LUR4" s="1"/>
      <c r="LUS4" s="1"/>
      <c r="LUT4" s="1"/>
      <c r="LUU4" s="1"/>
      <c r="LUV4" s="1"/>
      <c r="LUW4" s="1"/>
      <c r="LUX4" s="1"/>
      <c r="LUY4" s="1"/>
      <c r="LUZ4" s="1"/>
      <c r="LVA4" s="1"/>
      <c r="LVB4" s="1"/>
      <c r="LVC4" s="1"/>
      <c r="LVD4" s="1"/>
      <c r="LVE4" s="1"/>
      <c r="LVF4" s="1"/>
      <c r="LVG4" s="1"/>
      <c r="LVH4" s="1"/>
      <c r="LVI4" s="1"/>
      <c r="LVJ4" s="1"/>
      <c r="LVK4" s="1"/>
      <c r="LVL4" s="1"/>
      <c r="LVM4" s="1"/>
      <c r="LVN4" s="1"/>
      <c r="LVO4" s="1"/>
      <c r="LVP4" s="1"/>
      <c r="LVQ4" s="1"/>
      <c r="LVR4" s="1"/>
      <c r="LVS4" s="1"/>
      <c r="LVT4" s="1"/>
      <c r="LVU4" s="1"/>
      <c r="LVV4" s="1"/>
      <c r="LVW4" s="1"/>
      <c r="LVX4" s="1"/>
      <c r="LVY4" s="1"/>
      <c r="LVZ4" s="1"/>
      <c r="LWA4" s="1"/>
      <c r="LWB4" s="1"/>
      <c r="LWC4" s="1"/>
      <c r="LWD4" s="1"/>
      <c r="LWE4" s="1"/>
      <c r="LWF4" s="1"/>
      <c r="LWG4" s="1"/>
      <c r="LWH4" s="1"/>
      <c r="LWI4" s="1"/>
      <c r="LWJ4" s="1"/>
      <c r="LWK4" s="1"/>
      <c r="LWL4" s="1"/>
      <c r="LWM4" s="1"/>
      <c r="LWN4" s="1"/>
      <c r="LWO4" s="1"/>
      <c r="LWP4" s="1"/>
      <c r="LWQ4" s="1"/>
      <c r="LWR4" s="1"/>
      <c r="LWS4" s="1"/>
      <c r="LWT4" s="1"/>
      <c r="LWU4" s="1"/>
      <c r="LWV4" s="1"/>
      <c r="LWW4" s="1"/>
      <c r="LWX4" s="1"/>
      <c r="LWY4" s="1"/>
      <c r="LWZ4" s="1"/>
      <c r="LXA4" s="1"/>
      <c r="LXB4" s="1"/>
      <c r="LXC4" s="1"/>
      <c r="LXD4" s="1"/>
      <c r="LXE4" s="1"/>
      <c r="LXF4" s="1"/>
      <c r="LXG4" s="1"/>
      <c r="LXH4" s="1"/>
      <c r="LXI4" s="1"/>
      <c r="LXJ4" s="1"/>
      <c r="LXK4" s="1"/>
      <c r="LXL4" s="1"/>
      <c r="LXM4" s="1"/>
      <c r="LXN4" s="1"/>
      <c r="LXO4" s="1"/>
      <c r="LXP4" s="1"/>
      <c r="LXQ4" s="1"/>
      <c r="LXR4" s="1"/>
      <c r="LXS4" s="1"/>
      <c r="LXT4" s="1"/>
      <c r="LXU4" s="1"/>
      <c r="LXV4" s="1"/>
      <c r="LXW4" s="1"/>
      <c r="LXX4" s="1"/>
      <c r="LXY4" s="1"/>
      <c r="LXZ4" s="1"/>
      <c r="LYA4" s="1"/>
      <c r="LYB4" s="1"/>
      <c r="LYC4" s="1"/>
      <c r="LYD4" s="1"/>
      <c r="LYE4" s="1"/>
      <c r="LYF4" s="1"/>
      <c r="LYG4" s="1"/>
      <c r="LYH4" s="1"/>
      <c r="LYI4" s="1"/>
      <c r="LYJ4" s="1"/>
      <c r="LYK4" s="1"/>
      <c r="LYL4" s="1"/>
      <c r="LYM4" s="1"/>
      <c r="LYN4" s="1"/>
      <c r="LYO4" s="1"/>
      <c r="LYP4" s="1"/>
      <c r="LYQ4" s="1"/>
      <c r="LYR4" s="1"/>
      <c r="LYS4" s="1"/>
      <c r="LYT4" s="1"/>
      <c r="LYU4" s="1"/>
      <c r="LYV4" s="1"/>
      <c r="LYW4" s="1"/>
      <c r="LYX4" s="1"/>
      <c r="LYY4" s="1"/>
      <c r="LYZ4" s="1"/>
      <c r="LZA4" s="1"/>
      <c r="LZB4" s="1"/>
      <c r="LZC4" s="1"/>
      <c r="LZD4" s="1"/>
      <c r="LZE4" s="1"/>
      <c r="LZF4" s="1"/>
      <c r="LZG4" s="1"/>
      <c r="LZH4" s="1"/>
      <c r="LZI4" s="1"/>
      <c r="LZJ4" s="1"/>
      <c r="LZK4" s="1"/>
      <c r="LZL4" s="1"/>
      <c r="LZM4" s="1"/>
      <c r="LZN4" s="1"/>
      <c r="LZO4" s="1"/>
      <c r="LZP4" s="1"/>
      <c r="LZQ4" s="1"/>
      <c r="LZR4" s="1"/>
      <c r="LZS4" s="1"/>
      <c r="LZT4" s="1"/>
      <c r="LZU4" s="1"/>
      <c r="LZV4" s="1"/>
      <c r="LZW4" s="1"/>
      <c r="LZX4" s="1"/>
      <c r="LZY4" s="1"/>
      <c r="LZZ4" s="1"/>
      <c r="MAA4" s="1"/>
      <c r="MAB4" s="1"/>
      <c r="MAC4" s="1"/>
      <c r="MAD4" s="1"/>
      <c r="MAE4" s="1"/>
      <c r="MAF4" s="1"/>
      <c r="MAG4" s="1"/>
      <c r="MAH4" s="1"/>
      <c r="MAI4" s="1"/>
      <c r="MAJ4" s="1"/>
      <c r="MAK4" s="1"/>
      <c r="MAL4" s="1"/>
      <c r="MAM4" s="1"/>
      <c r="MAN4" s="1"/>
      <c r="MAO4" s="1"/>
      <c r="MAP4" s="1"/>
      <c r="MAQ4" s="1"/>
      <c r="MAR4" s="1"/>
      <c r="MAS4" s="1"/>
      <c r="MAT4" s="1"/>
      <c r="MAU4" s="1"/>
      <c r="MAV4" s="1"/>
      <c r="MAW4" s="1"/>
      <c r="MAX4" s="1"/>
      <c r="MAY4" s="1"/>
      <c r="MAZ4" s="1"/>
      <c r="MBA4" s="1"/>
      <c r="MBB4" s="1"/>
      <c r="MBC4" s="1"/>
      <c r="MBD4" s="1"/>
      <c r="MBE4" s="1"/>
      <c r="MBF4" s="1"/>
      <c r="MBG4" s="1"/>
      <c r="MBH4" s="1"/>
      <c r="MBI4" s="1"/>
      <c r="MBJ4" s="1"/>
      <c r="MBK4" s="1"/>
      <c r="MBL4" s="1"/>
      <c r="MBM4" s="1"/>
      <c r="MBN4" s="1"/>
      <c r="MBO4" s="1"/>
      <c r="MBP4" s="1"/>
      <c r="MBQ4" s="1"/>
      <c r="MBR4" s="1"/>
      <c r="MBS4" s="1"/>
      <c r="MBT4" s="1"/>
      <c r="MBU4" s="1"/>
      <c r="MBV4" s="1"/>
      <c r="MBW4" s="1"/>
      <c r="MBX4" s="1"/>
      <c r="MBY4" s="1"/>
      <c r="MBZ4" s="1"/>
      <c r="MCA4" s="1"/>
      <c r="MCB4" s="1"/>
      <c r="MCC4" s="1"/>
      <c r="MCD4" s="1"/>
      <c r="MCE4" s="1"/>
      <c r="MCF4" s="1"/>
      <c r="MCG4" s="1"/>
      <c r="MCH4" s="1"/>
      <c r="MCI4" s="1"/>
      <c r="MCJ4" s="1"/>
      <c r="MCK4" s="1"/>
      <c r="MCL4" s="1"/>
      <c r="MCM4" s="1"/>
      <c r="MCN4" s="1"/>
      <c r="MCO4" s="1"/>
      <c r="MCP4" s="1"/>
      <c r="MCQ4" s="1"/>
      <c r="MCR4" s="1"/>
      <c r="MCS4" s="1"/>
      <c r="MCT4" s="1"/>
      <c r="MCU4" s="1"/>
      <c r="MCV4" s="1"/>
      <c r="MCW4" s="1"/>
      <c r="MCX4" s="1"/>
      <c r="MCY4" s="1"/>
      <c r="MCZ4" s="1"/>
      <c r="MDA4" s="1"/>
      <c r="MDB4" s="1"/>
      <c r="MDC4" s="1"/>
      <c r="MDD4" s="1"/>
      <c r="MDE4" s="1"/>
      <c r="MDF4" s="1"/>
      <c r="MDG4" s="1"/>
      <c r="MDH4" s="1"/>
      <c r="MDI4" s="1"/>
      <c r="MDJ4" s="1"/>
      <c r="MDK4" s="1"/>
      <c r="MDL4" s="1"/>
      <c r="MDM4" s="1"/>
      <c r="MDN4" s="1"/>
      <c r="MDO4" s="1"/>
      <c r="MDP4" s="1"/>
      <c r="MDQ4" s="1"/>
      <c r="MDR4" s="1"/>
      <c r="MDS4" s="1"/>
      <c r="MDT4" s="1"/>
      <c r="MDU4" s="1"/>
      <c r="MDV4" s="1"/>
      <c r="MDW4" s="1"/>
      <c r="MDX4" s="1"/>
      <c r="MDY4" s="1"/>
      <c r="MDZ4" s="1"/>
      <c r="MEA4" s="1"/>
      <c r="MEB4" s="1"/>
      <c r="MEC4" s="1"/>
      <c r="MED4" s="1"/>
      <c r="MEE4" s="1"/>
      <c r="MEF4" s="1"/>
      <c r="MEG4" s="1"/>
      <c r="MEH4" s="1"/>
      <c r="MEI4" s="1"/>
      <c r="MEJ4" s="1"/>
      <c r="MEK4" s="1"/>
      <c r="MEL4" s="1"/>
      <c r="MEM4" s="1"/>
      <c r="MEN4" s="1"/>
      <c r="MEO4" s="1"/>
      <c r="MEP4" s="1"/>
      <c r="MEQ4" s="1"/>
      <c r="MER4" s="1"/>
      <c r="MES4" s="1"/>
      <c r="MET4" s="1"/>
      <c r="MEU4" s="1"/>
      <c r="MEV4" s="1"/>
      <c r="MEW4" s="1"/>
      <c r="MEX4" s="1"/>
      <c r="MEY4" s="1"/>
      <c r="MEZ4" s="1"/>
      <c r="MFA4" s="1"/>
      <c r="MFB4" s="1"/>
      <c r="MFC4" s="1"/>
      <c r="MFD4" s="1"/>
      <c r="MFE4" s="1"/>
      <c r="MFF4" s="1"/>
      <c r="MFG4" s="1"/>
      <c r="MFH4" s="1"/>
      <c r="MFI4" s="1"/>
      <c r="MFJ4" s="1"/>
      <c r="MFK4" s="1"/>
      <c r="MFL4" s="1"/>
      <c r="MFM4" s="1"/>
      <c r="MFN4" s="1"/>
      <c r="MFO4" s="1"/>
      <c r="MFP4" s="1"/>
      <c r="MFQ4" s="1"/>
      <c r="MFR4" s="1"/>
      <c r="MFS4" s="1"/>
      <c r="MFT4" s="1"/>
      <c r="MFU4" s="1"/>
      <c r="MFV4" s="1"/>
      <c r="MFW4" s="1"/>
      <c r="MFX4" s="1"/>
      <c r="MFY4" s="1"/>
      <c r="MFZ4" s="1"/>
      <c r="MGA4" s="1"/>
      <c r="MGB4" s="1"/>
      <c r="MGC4" s="1"/>
      <c r="MGD4" s="1"/>
      <c r="MGE4" s="1"/>
      <c r="MGF4" s="1"/>
      <c r="MGG4" s="1"/>
      <c r="MGH4" s="1"/>
      <c r="MGI4" s="1"/>
      <c r="MGJ4" s="1"/>
      <c r="MGK4" s="1"/>
      <c r="MGL4" s="1"/>
      <c r="MGM4" s="1"/>
      <c r="MGN4" s="1"/>
      <c r="MGO4" s="1"/>
      <c r="MGP4" s="1"/>
      <c r="MGQ4" s="1"/>
      <c r="MGR4" s="1"/>
      <c r="MGS4" s="1"/>
      <c r="MGT4" s="1"/>
      <c r="MGU4" s="1"/>
      <c r="MGV4" s="1"/>
      <c r="MGW4" s="1"/>
      <c r="MGX4" s="1"/>
      <c r="MGY4" s="1"/>
      <c r="MGZ4" s="1"/>
      <c r="MHA4" s="1"/>
      <c r="MHB4" s="1"/>
      <c r="MHC4" s="1"/>
      <c r="MHD4" s="1"/>
      <c r="MHE4" s="1"/>
      <c r="MHF4" s="1"/>
      <c r="MHG4" s="1"/>
      <c r="MHH4" s="1"/>
      <c r="MHI4" s="1"/>
      <c r="MHJ4" s="1"/>
      <c r="MHK4" s="1"/>
      <c r="MHL4" s="1"/>
      <c r="MHM4" s="1"/>
      <c r="MHN4" s="1"/>
      <c r="MHO4" s="1"/>
      <c r="MHP4" s="1"/>
      <c r="MHQ4" s="1"/>
      <c r="MHR4" s="1"/>
      <c r="MHS4" s="1"/>
      <c r="MHT4" s="1"/>
      <c r="MHU4" s="1"/>
      <c r="MHV4" s="1"/>
      <c r="MHW4" s="1"/>
      <c r="MHX4" s="1"/>
      <c r="MHY4" s="1"/>
      <c r="MHZ4" s="1"/>
      <c r="MIA4" s="1"/>
      <c r="MIB4" s="1"/>
      <c r="MIC4" s="1"/>
      <c r="MID4" s="1"/>
      <c r="MIE4" s="1"/>
      <c r="MIF4" s="1"/>
      <c r="MIG4" s="1"/>
      <c r="MIH4" s="1"/>
      <c r="MII4" s="1"/>
      <c r="MIJ4" s="1"/>
      <c r="MIK4" s="1"/>
      <c r="MIL4" s="1"/>
      <c r="MIM4" s="1"/>
      <c r="MIN4" s="1"/>
      <c r="MIO4" s="1"/>
      <c r="MIP4" s="1"/>
      <c r="MIQ4" s="1"/>
      <c r="MIR4" s="1"/>
      <c r="MIS4" s="1"/>
      <c r="MIT4" s="1"/>
      <c r="MIU4" s="1"/>
      <c r="MIV4" s="1"/>
      <c r="MIW4" s="1"/>
      <c r="MIX4" s="1"/>
      <c r="MIY4" s="1"/>
      <c r="MIZ4" s="1"/>
      <c r="MJA4" s="1"/>
      <c r="MJB4" s="1"/>
      <c r="MJC4" s="1"/>
      <c r="MJD4" s="1"/>
      <c r="MJE4" s="1"/>
      <c r="MJF4" s="1"/>
      <c r="MJG4" s="1"/>
      <c r="MJH4" s="1"/>
      <c r="MJI4" s="1"/>
      <c r="MJJ4" s="1"/>
      <c r="MJK4" s="1"/>
      <c r="MJL4" s="1"/>
      <c r="MJM4" s="1"/>
      <c r="MJN4" s="1"/>
      <c r="MJO4" s="1"/>
      <c r="MJP4" s="1"/>
      <c r="MJQ4" s="1"/>
      <c r="MJR4" s="1"/>
      <c r="MJS4" s="1"/>
      <c r="MJT4" s="1"/>
      <c r="MJU4" s="1"/>
      <c r="MJV4" s="1"/>
      <c r="MJW4" s="1"/>
      <c r="MJX4" s="1"/>
      <c r="MJY4" s="1"/>
      <c r="MJZ4" s="1"/>
      <c r="MKA4" s="1"/>
      <c r="MKB4" s="1"/>
      <c r="MKC4" s="1"/>
      <c r="MKD4" s="1"/>
      <c r="MKE4" s="1"/>
      <c r="MKF4" s="1"/>
      <c r="MKG4" s="1"/>
      <c r="MKH4" s="1"/>
      <c r="MKI4" s="1"/>
      <c r="MKJ4" s="1"/>
      <c r="MKK4" s="1"/>
      <c r="MKL4" s="1"/>
      <c r="MKM4" s="1"/>
      <c r="MKN4" s="1"/>
      <c r="MKO4" s="1"/>
      <c r="MKP4" s="1"/>
      <c r="MKQ4" s="1"/>
      <c r="MKR4" s="1"/>
      <c r="MKS4" s="1"/>
      <c r="MKT4" s="1"/>
      <c r="MKU4" s="1"/>
      <c r="MKV4" s="1"/>
      <c r="MKW4" s="1"/>
      <c r="MKX4" s="1"/>
      <c r="MKY4" s="1"/>
      <c r="MKZ4" s="1"/>
      <c r="MLA4" s="1"/>
      <c r="MLB4" s="1"/>
      <c r="MLC4" s="1"/>
      <c r="MLD4" s="1"/>
      <c r="MLE4" s="1"/>
      <c r="MLF4" s="1"/>
      <c r="MLG4" s="1"/>
      <c r="MLH4" s="1"/>
      <c r="MLI4" s="1"/>
      <c r="MLJ4" s="1"/>
      <c r="MLK4" s="1"/>
      <c r="MLL4" s="1"/>
      <c r="MLM4" s="1"/>
      <c r="MLN4" s="1"/>
      <c r="MLO4" s="1"/>
      <c r="MLP4" s="1"/>
      <c r="MLQ4" s="1"/>
      <c r="MLR4" s="1"/>
      <c r="MLS4" s="1"/>
      <c r="MLT4" s="1"/>
      <c r="MLU4" s="1"/>
      <c r="MLV4" s="1"/>
      <c r="MLW4" s="1"/>
      <c r="MLX4" s="1"/>
      <c r="MLY4" s="1"/>
      <c r="MLZ4" s="1"/>
      <c r="MMA4" s="1"/>
      <c r="MMB4" s="1"/>
      <c r="MMC4" s="1"/>
      <c r="MMD4" s="1"/>
      <c r="MME4" s="1"/>
      <c r="MMF4" s="1"/>
      <c r="MMG4" s="1"/>
      <c r="MMH4" s="1"/>
      <c r="MMI4" s="1"/>
      <c r="MMJ4" s="1"/>
      <c r="MMK4" s="1"/>
      <c r="MML4" s="1"/>
      <c r="MMM4" s="1"/>
      <c r="MMN4" s="1"/>
      <c r="MMO4" s="1"/>
      <c r="MMP4" s="1"/>
      <c r="MMQ4" s="1"/>
      <c r="MMR4" s="1"/>
      <c r="MMS4" s="1"/>
      <c r="MMT4" s="1"/>
      <c r="MMU4" s="1"/>
      <c r="MMV4" s="1"/>
      <c r="MMW4" s="1"/>
      <c r="MMX4" s="1"/>
      <c r="MMY4" s="1"/>
      <c r="MMZ4" s="1"/>
      <c r="MNA4" s="1"/>
      <c r="MNB4" s="1"/>
      <c r="MNC4" s="1"/>
      <c r="MND4" s="1"/>
      <c r="MNE4" s="1"/>
      <c r="MNF4" s="1"/>
      <c r="MNG4" s="1"/>
      <c r="MNH4" s="1"/>
      <c r="MNI4" s="1"/>
      <c r="MNJ4" s="1"/>
      <c r="MNK4" s="1"/>
      <c r="MNL4" s="1"/>
      <c r="MNM4" s="1"/>
      <c r="MNN4" s="1"/>
      <c r="MNO4" s="1"/>
      <c r="MNP4" s="1"/>
      <c r="MNQ4" s="1"/>
      <c r="MNR4" s="1"/>
      <c r="MNS4" s="1"/>
      <c r="MNT4" s="1"/>
      <c r="MNU4" s="1"/>
      <c r="MNV4" s="1"/>
      <c r="MNW4" s="1"/>
      <c r="MNX4" s="1"/>
      <c r="MNY4" s="1"/>
      <c r="MNZ4" s="1"/>
      <c r="MOA4" s="1"/>
      <c r="MOB4" s="1"/>
      <c r="MOC4" s="1"/>
      <c r="MOD4" s="1"/>
      <c r="MOE4" s="1"/>
      <c r="MOF4" s="1"/>
      <c r="MOG4" s="1"/>
      <c r="MOH4" s="1"/>
      <c r="MOI4" s="1"/>
      <c r="MOJ4" s="1"/>
      <c r="MOK4" s="1"/>
      <c r="MOL4" s="1"/>
      <c r="MOM4" s="1"/>
      <c r="MON4" s="1"/>
      <c r="MOO4" s="1"/>
      <c r="MOP4" s="1"/>
      <c r="MOQ4" s="1"/>
      <c r="MOR4" s="1"/>
      <c r="MOS4" s="1"/>
      <c r="MOT4" s="1"/>
      <c r="MOU4" s="1"/>
      <c r="MOV4" s="1"/>
      <c r="MOW4" s="1"/>
      <c r="MOX4" s="1"/>
      <c r="MOY4" s="1"/>
      <c r="MOZ4" s="1"/>
      <c r="MPA4" s="1"/>
      <c r="MPB4" s="1"/>
      <c r="MPC4" s="1"/>
      <c r="MPD4" s="1"/>
      <c r="MPE4" s="1"/>
      <c r="MPF4" s="1"/>
      <c r="MPG4" s="1"/>
      <c r="MPH4" s="1"/>
      <c r="MPI4" s="1"/>
      <c r="MPJ4" s="1"/>
      <c r="MPK4" s="1"/>
      <c r="MPL4" s="1"/>
      <c r="MPM4" s="1"/>
      <c r="MPN4" s="1"/>
      <c r="MPO4" s="1"/>
      <c r="MPP4" s="1"/>
      <c r="MPQ4" s="1"/>
      <c r="MPR4" s="1"/>
      <c r="MPS4" s="1"/>
      <c r="MPT4" s="1"/>
      <c r="MPU4" s="1"/>
      <c r="MPV4" s="1"/>
      <c r="MPW4" s="1"/>
      <c r="MPX4" s="1"/>
      <c r="MPY4" s="1"/>
      <c r="MPZ4" s="1"/>
      <c r="MQA4" s="1"/>
      <c r="MQB4" s="1"/>
      <c r="MQC4" s="1"/>
      <c r="MQD4" s="1"/>
      <c r="MQE4" s="1"/>
      <c r="MQF4" s="1"/>
      <c r="MQG4" s="1"/>
      <c r="MQH4" s="1"/>
      <c r="MQI4" s="1"/>
      <c r="MQJ4" s="1"/>
      <c r="MQK4" s="1"/>
      <c r="MQL4" s="1"/>
      <c r="MQM4" s="1"/>
      <c r="MQN4" s="1"/>
      <c r="MQO4" s="1"/>
      <c r="MQP4" s="1"/>
      <c r="MQQ4" s="1"/>
      <c r="MQR4" s="1"/>
      <c r="MQS4" s="1"/>
      <c r="MQT4" s="1"/>
      <c r="MQU4" s="1"/>
      <c r="MQV4" s="1"/>
      <c r="MQW4" s="1"/>
      <c r="MQX4" s="1"/>
      <c r="MQY4" s="1"/>
      <c r="MQZ4" s="1"/>
      <c r="MRA4" s="1"/>
      <c r="MRB4" s="1"/>
      <c r="MRC4" s="1"/>
      <c r="MRD4" s="1"/>
      <c r="MRE4" s="1"/>
      <c r="MRF4" s="1"/>
      <c r="MRG4" s="1"/>
      <c r="MRH4" s="1"/>
      <c r="MRI4" s="1"/>
      <c r="MRJ4" s="1"/>
      <c r="MRK4" s="1"/>
      <c r="MRL4" s="1"/>
      <c r="MRM4" s="1"/>
      <c r="MRN4" s="1"/>
      <c r="MRO4" s="1"/>
      <c r="MRP4" s="1"/>
      <c r="MRQ4" s="1"/>
      <c r="MRR4" s="1"/>
      <c r="MRS4" s="1"/>
      <c r="MRT4" s="1"/>
      <c r="MRU4" s="1"/>
      <c r="MRV4" s="1"/>
      <c r="MRW4" s="1"/>
      <c r="MRX4" s="1"/>
      <c r="MRY4" s="1"/>
      <c r="MRZ4" s="1"/>
      <c r="MSA4" s="1"/>
      <c r="MSB4" s="1"/>
      <c r="MSC4" s="1"/>
      <c r="MSD4" s="1"/>
      <c r="MSE4" s="1"/>
      <c r="MSF4" s="1"/>
      <c r="MSG4" s="1"/>
      <c r="MSH4" s="1"/>
      <c r="MSI4" s="1"/>
      <c r="MSJ4" s="1"/>
      <c r="MSK4" s="1"/>
      <c r="MSL4" s="1"/>
      <c r="MSM4" s="1"/>
      <c r="MSN4" s="1"/>
      <c r="MSO4" s="1"/>
      <c r="MSP4" s="1"/>
      <c r="MSQ4" s="1"/>
      <c r="MSR4" s="1"/>
      <c r="MSS4" s="1"/>
      <c r="MST4" s="1"/>
      <c r="MSU4" s="1"/>
      <c r="MSV4" s="1"/>
      <c r="MSW4" s="1"/>
      <c r="MSX4" s="1"/>
      <c r="MSY4" s="1"/>
      <c r="MSZ4" s="1"/>
      <c r="MTA4" s="1"/>
      <c r="MTB4" s="1"/>
      <c r="MTC4" s="1"/>
      <c r="MTD4" s="1"/>
      <c r="MTE4" s="1"/>
      <c r="MTF4" s="1"/>
      <c r="MTG4" s="1"/>
      <c r="MTH4" s="1"/>
      <c r="MTI4" s="1"/>
      <c r="MTJ4" s="1"/>
      <c r="MTK4" s="1"/>
      <c r="MTL4" s="1"/>
      <c r="MTM4" s="1"/>
      <c r="MTN4" s="1"/>
      <c r="MTO4" s="1"/>
      <c r="MTP4" s="1"/>
      <c r="MTQ4" s="1"/>
      <c r="MTR4" s="1"/>
      <c r="MTS4" s="1"/>
      <c r="MTT4" s="1"/>
      <c r="MTU4" s="1"/>
      <c r="MTV4" s="1"/>
      <c r="MTW4" s="1"/>
      <c r="MTX4" s="1"/>
      <c r="MTY4" s="1"/>
      <c r="MTZ4" s="1"/>
      <c r="MUA4" s="1"/>
      <c r="MUB4" s="1"/>
      <c r="MUC4" s="1"/>
      <c r="MUD4" s="1"/>
      <c r="MUE4" s="1"/>
      <c r="MUF4" s="1"/>
      <c r="MUG4" s="1"/>
      <c r="MUH4" s="1"/>
      <c r="MUI4" s="1"/>
      <c r="MUJ4" s="1"/>
      <c r="MUK4" s="1"/>
      <c r="MUL4" s="1"/>
      <c r="MUM4" s="1"/>
      <c r="MUN4" s="1"/>
      <c r="MUO4" s="1"/>
      <c r="MUP4" s="1"/>
      <c r="MUQ4" s="1"/>
      <c r="MUR4" s="1"/>
      <c r="MUS4" s="1"/>
      <c r="MUT4" s="1"/>
      <c r="MUU4" s="1"/>
      <c r="MUV4" s="1"/>
      <c r="MUW4" s="1"/>
      <c r="MUX4" s="1"/>
      <c r="MUY4" s="1"/>
      <c r="MUZ4" s="1"/>
      <c r="MVA4" s="1"/>
      <c r="MVB4" s="1"/>
      <c r="MVC4" s="1"/>
      <c r="MVD4" s="1"/>
      <c r="MVE4" s="1"/>
      <c r="MVF4" s="1"/>
      <c r="MVG4" s="1"/>
      <c r="MVH4" s="1"/>
      <c r="MVI4" s="1"/>
      <c r="MVJ4" s="1"/>
      <c r="MVK4" s="1"/>
      <c r="MVL4" s="1"/>
      <c r="MVM4" s="1"/>
      <c r="MVN4" s="1"/>
      <c r="MVO4" s="1"/>
      <c r="MVP4" s="1"/>
      <c r="MVQ4" s="1"/>
      <c r="MVR4" s="1"/>
      <c r="MVS4" s="1"/>
      <c r="MVT4" s="1"/>
      <c r="MVU4" s="1"/>
      <c r="MVV4" s="1"/>
      <c r="MVW4" s="1"/>
      <c r="MVX4" s="1"/>
      <c r="MVY4" s="1"/>
      <c r="MVZ4" s="1"/>
      <c r="MWA4" s="1"/>
      <c r="MWB4" s="1"/>
      <c r="MWC4" s="1"/>
      <c r="MWD4" s="1"/>
      <c r="MWE4" s="1"/>
      <c r="MWF4" s="1"/>
      <c r="MWG4" s="1"/>
      <c r="MWH4" s="1"/>
      <c r="MWI4" s="1"/>
      <c r="MWJ4" s="1"/>
      <c r="MWK4" s="1"/>
      <c r="MWL4" s="1"/>
      <c r="MWM4" s="1"/>
      <c r="MWN4" s="1"/>
      <c r="MWO4" s="1"/>
      <c r="MWP4" s="1"/>
      <c r="MWQ4" s="1"/>
      <c r="MWR4" s="1"/>
      <c r="MWS4" s="1"/>
      <c r="MWT4" s="1"/>
      <c r="MWU4" s="1"/>
      <c r="MWV4" s="1"/>
      <c r="MWW4" s="1"/>
      <c r="MWX4" s="1"/>
      <c r="MWY4" s="1"/>
      <c r="MWZ4" s="1"/>
      <c r="MXA4" s="1"/>
      <c r="MXB4" s="1"/>
      <c r="MXC4" s="1"/>
      <c r="MXD4" s="1"/>
      <c r="MXE4" s="1"/>
      <c r="MXF4" s="1"/>
      <c r="MXG4" s="1"/>
      <c r="MXH4" s="1"/>
      <c r="MXI4" s="1"/>
      <c r="MXJ4" s="1"/>
      <c r="MXK4" s="1"/>
      <c r="MXL4" s="1"/>
      <c r="MXM4" s="1"/>
      <c r="MXN4" s="1"/>
      <c r="MXO4" s="1"/>
      <c r="MXP4" s="1"/>
      <c r="MXQ4" s="1"/>
      <c r="MXR4" s="1"/>
      <c r="MXS4" s="1"/>
      <c r="MXT4" s="1"/>
      <c r="MXU4" s="1"/>
      <c r="MXV4" s="1"/>
      <c r="MXW4" s="1"/>
      <c r="MXX4" s="1"/>
      <c r="MXY4" s="1"/>
      <c r="MXZ4" s="1"/>
      <c r="MYA4" s="1"/>
      <c r="MYB4" s="1"/>
      <c r="MYC4" s="1"/>
      <c r="MYD4" s="1"/>
      <c r="MYE4" s="1"/>
      <c r="MYF4" s="1"/>
      <c r="MYG4" s="1"/>
      <c r="MYH4" s="1"/>
      <c r="MYI4" s="1"/>
      <c r="MYJ4" s="1"/>
      <c r="MYK4" s="1"/>
      <c r="MYL4" s="1"/>
      <c r="MYM4" s="1"/>
      <c r="MYN4" s="1"/>
      <c r="MYO4" s="1"/>
      <c r="MYP4" s="1"/>
      <c r="MYQ4" s="1"/>
      <c r="MYR4" s="1"/>
      <c r="MYS4" s="1"/>
      <c r="MYT4" s="1"/>
      <c r="MYU4" s="1"/>
      <c r="MYV4" s="1"/>
      <c r="MYW4" s="1"/>
      <c r="MYX4" s="1"/>
      <c r="MYY4" s="1"/>
      <c r="MYZ4" s="1"/>
      <c r="MZA4" s="1"/>
      <c r="MZB4" s="1"/>
      <c r="MZC4" s="1"/>
      <c r="MZD4" s="1"/>
      <c r="MZE4" s="1"/>
      <c r="MZF4" s="1"/>
      <c r="MZG4" s="1"/>
      <c r="MZH4" s="1"/>
      <c r="MZI4" s="1"/>
      <c r="MZJ4" s="1"/>
      <c r="MZK4" s="1"/>
      <c r="MZL4" s="1"/>
      <c r="MZM4" s="1"/>
      <c r="MZN4" s="1"/>
      <c r="MZO4" s="1"/>
      <c r="MZP4" s="1"/>
      <c r="MZQ4" s="1"/>
      <c r="MZR4" s="1"/>
      <c r="MZS4" s="1"/>
      <c r="MZT4" s="1"/>
      <c r="MZU4" s="1"/>
      <c r="MZV4" s="1"/>
      <c r="MZW4" s="1"/>
      <c r="MZX4" s="1"/>
      <c r="MZY4" s="1"/>
      <c r="MZZ4" s="1"/>
      <c r="NAA4" s="1"/>
      <c r="NAB4" s="1"/>
      <c r="NAC4" s="1"/>
      <c r="NAD4" s="1"/>
      <c r="NAE4" s="1"/>
      <c r="NAF4" s="1"/>
      <c r="NAG4" s="1"/>
      <c r="NAH4" s="1"/>
      <c r="NAI4" s="1"/>
      <c r="NAJ4" s="1"/>
      <c r="NAK4" s="1"/>
      <c r="NAL4" s="1"/>
      <c r="NAM4" s="1"/>
      <c r="NAN4" s="1"/>
      <c r="NAO4" s="1"/>
      <c r="NAP4" s="1"/>
      <c r="NAQ4" s="1"/>
      <c r="NAR4" s="1"/>
      <c r="NAS4" s="1"/>
      <c r="NAT4" s="1"/>
      <c r="NAU4" s="1"/>
      <c r="NAV4" s="1"/>
      <c r="NAW4" s="1"/>
      <c r="NAX4" s="1"/>
      <c r="NAY4" s="1"/>
      <c r="NAZ4" s="1"/>
      <c r="NBA4" s="1"/>
      <c r="NBB4" s="1"/>
      <c r="NBC4" s="1"/>
      <c r="NBD4" s="1"/>
      <c r="NBE4" s="1"/>
      <c r="NBF4" s="1"/>
      <c r="NBG4" s="1"/>
      <c r="NBH4" s="1"/>
      <c r="NBI4" s="1"/>
      <c r="NBJ4" s="1"/>
      <c r="NBK4" s="1"/>
      <c r="NBL4" s="1"/>
      <c r="NBM4" s="1"/>
      <c r="NBN4" s="1"/>
      <c r="NBO4" s="1"/>
      <c r="NBP4" s="1"/>
      <c r="NBQ4" s="1"/>
      <c r="NBR4" s="1"/>
      <c r="NBS4" s="1"/>
      <c r="NBT4" s="1"/>
      <c r="NBU4" s="1"/>
      <c r="NBV4" s="1"/>
      <c r="NBW4" s="1"/>
      <c r="NBX4" s="1"/>
      <c r="NBY4" s="1"/>
      <c r="NBZ4" s="1"/>
      <c r="NCA4" s="1"/>
      <c r="NCB4" s="1"/>
      <c r="NCC4" s="1"/>
      <c r="NCD4" s="1"/>
      <c r="NCE4" s="1"/>
      <c r="NCF4" s="1"/>
      <c r="NCG4" s="1"/>
      <c r="NCH4" s="1"/>
      <c r="NCI4" s="1"/>
      <c r="NCJ4" s="1"/>
      <c r="NCK4" s="1"/>
      <c r="NCL4" s="1"/>
      <c r="NCM4" s="1"/>
      <c r="NCN4" s="1"/>
      <c r="NCO4" s="1"/>
      <c r="NCP4" s="1"/>
      <c r="NCQ4" s="1"/>
      <c r="NCR4" s="1"/>
      <c r="NCS4" s="1"/>
      <c r="NCT4" s="1"/>
      <c r="NCU4" s="1"/>
      <c r="NCV4" s="1"/>
      <c r="NCW4" s="1"/>
      <c r="NCX4" s="1"/>
      <c r="NCY4" s="1"/>
      <c r="NCZ4" s="1"/>
      <c r="NDA4" s="1"/>
      <c r="NDB4" s="1"/>
      <c r="NDC4" s="1"/>
      <c r="NDD4" s="1"/>
      <c r="NDE4" s="1"/>
      <c r="NDF4" s="1"/>
      <c r="NDG4" s="1"/>
      <c r="NDH4" s="1"/>
      <c r="NDI4" s="1"/>
      <c r="NDJ4" s="1"/>
      <c r="NDK4" s="1"/>
      <c r="NDL4" s="1"/>
      <c r="NDM4" s="1"/>
      <c r="NDN4" s="1"/>
      <c r="NDO4" s="1"/>
      <c r="NDP4" s="1"/>
      <c r="NDQ4" s="1"/>
      <c r="NDR4" s="1"/>
      <c r="NDS4" s="1"/>
      <c r="NDT4" s="1"/>
      <c r="NDU4" s="1"/>
      <c r="NDV4" s="1"/>
      <c r="NDW4" s="1"/>
      <c r="NDX4" s="1"/>
      <c r="NDY4" s="1"/>
      <c r="NDZ4" s="1"/>
      <c r="NEA4" s="1"/>
      <c r="NEB4" s="1"/>
      <c r="NEC4" s="1"/>
      <c r="NED4" s="1"/>
      <c r="NEE4" s="1"/>
      <c r="NEF4" s="1"/>
      <c r="NEG4" s="1"/>
      <c r="NEH4" s="1"/>
      <c r="NEI4" s="1"/>
      <c r="NEJ4" s="1"/>
      <c r="NEK4" s="1"/>
      <c r="NEL4" s="1"/>
      <c r="NEM4" s="1"/>
      <c r="NEN4" s="1"/>
      <c r="NEO4" s="1"/>
      <c r="NEP4" s="1"/>
      <c r="NEQ4" s="1"/>
      <c r="NER4" s="1"/>
      <c r="NES4" s="1"/>
      <c r="NET4" s="1"/>
      <c r="NEU4" s="1"/>
      <c r="NEV4" s="1"/>
      <c r="NEW4" s="1"/>
      <c r="NEX4" s="1"/>
      <c r="NEY4" s="1"/>
      <c r="NEZ4" s="1"/>
      <c r="NFA4" s="1"/>
      <c r="NFB4" s="1"/>
      <c r="NFC4" s="1"/>
      <c r="NFD4" s="1"/>
      <c r="NFE4" s="1"/>
      <c r="NFF4" s="1"/>
      <c r="NFG4" s="1"/>
      <c r="NFH4" s="1"/>
      <c r="NFI4" s="1"/>
      <c r="NFJ4" s="1"/>
      <c r="NFK4" s="1"/>
      <c r="NFL4" s="1"/>
      <c r="NFM4" s="1"/>
      <c r="NFN4" s="1"/>
      <c r="NFO4" s="1"/>
      <c r="NFP4" s="1"/>
      <c r="NFQ4" s="1"/>
      <c r="NFR4" s="1"/>
      <c r="NFS4" s="1"/>
      <c r="NFT4" s="1"/>
      <c r="NFU4" s="1"/>
      <c r="NFV4" s="1"/>
      <c r="NFW4" s="1"/>
      <c r="NFX4" s="1"/>
      <c r="NFY4" s="1"/>
      <c r="NFZ4" s="1"/>
      <c r="NGA4" s="1"/>
      <c r="NGB4" s="1"/>
      <c r="NGC4" s="1"/>
      <c r="NGD4" s="1"/>
      <c r="NGE4" s="1"/>
      <c r="NGF4" s="1"/>
      <c r="NGG4" s="1"/>
      <c r="NGH4" s="1"/>
      <c r="NGI4" s="1"/>
      <c r="NGJ4" s="1"/>
      <c r="NGK4" s="1"/>
      <c r="NGL4" s="1"/>
      <c r="NGM4" s="1"/>
      <c r="NGN4" s="1"/>
      <c r="NGO4" s="1"/>
      <c r="NGP4" s="1"/>
      <c r="NGQ4" s="1"/>
      <c r="NGR4" s="1"/>
      <c r="NGS4" s="1"/>
      <c r="NGT4" s="1"/>
      <c r="NGU4" s="1"/>
      <c r="NGV4" s="1"/>
      <c r="NGW4" s="1"/>
      <c r="NGX4" s="1"/>
      <c r="NGY4" s="1"/>
      <c r="NGZ4" s="1"/>
      <c r="NHA4" s="1"/>
      <c r="NHB4" s="1"/>
      <c r="NHC4" s="1"/>
      <c r="NHD4" s="1"/>
      <c r="NHE4" s="1"/>
      <c r="NHF4" s="1"/>
      <c r="NHG4" s="1"/>
      <c r="NHH4" s="1"/>
      <c r="NHI4" s="1"/>
      <c r="NHJ4" s="1"/>
      <c r="NHK4" s="1"/>
      <c r="NHL4" s="1"/>
      <c r="NHM4" s="1"/>
      <c r="NHN4" s="1"/>
      <c r="NHO4" s="1"/>
      <c r="NHP4" s="1"/>
      <c r="NHQ4" s="1"/>
      <c r="NHR4" s="1"/>
      <c r="NHS4" s="1"/>
      <c r="NHT4" s="1"/>
      <c r="NHU4" s="1"/>
      <c r="NHV4" s="1"/>
      <c r="NHW4" s="1"/>
      <c r="NHX4" s="1"/>
      <c r="NHY4" s="1"/>
      <c r="NHZ4" s="1"/>
      <c r="NIA4" s="1"/>
      <c r="NIB4" s="1"/>
      <c r="NIC4" s="1"/>
      <c r="NID4" s="1"/>
      <c r="NIE4" s="1"/>
      <c r="NIF4" s="1"/>
      <c r="NIG4" s="1"/>
      <c r="NIH4" s="1"/>
      <c r="NII4" s="1"/>
      <c r="NIJ4" s="1"/>
      <c r="NIK4" s="1"/>
      <c r="NIL4" s="1"/>
      <c r="NIM4" s="1"/>
      <c r="NIN4" s="1"/>
      <c r="NIO4" s="1"/>
      <c r="NIP4" s="1"/>
      <c r="NIQ4" s="1"/>
      <c r="NIR4" s="1"/>
      <c r="NIS4" s="1"/>
      <c r="NIT4" s="1"/>
      <c r="NIU4" s="1"/>
      <c r="NIV4" s="1"/>
      <c r="NIW4" s="1"/>
      <c r="NIX4" s="1"/>
      <c r="NIY4" s="1"/>
      <c r="NIZ4" s="1"/>
      <c r="NJA4" s="1"/>
      <c r="NJB4" s="1"/>
      <c r="NJC4" s="1"/>
      <c r="NJD4" s="1"/>
      <c r="NJE4" s="1"/>
      <c r="NJF4" s="1"/>
      <c r="NJG4" s="1"/>
      <c r="NJH4" s="1"/>
      <c r="NJI4" s="1"/>
      <c r="NJJ4" s="1"/>
      <c r="NJK4" s="1"/>
      <c r="NJL4" s="1"/>
      <c r="NJM4" s="1"/>
      <c r="NJN4" s="1"/>
      <c r="NJO4" s="1"/>
      <c r="NJP4" s="1"/>
      <c r="NJQ4" s="1"/>
      <c r="NJR4" s="1"/>
      <c r="NJS4" s="1"/>
      <c r="NJT4" s="1"/>
      <c r="NJU4" s="1"/>
      <c r="NJV4" s="1"/>
      <c r="NJW4" s="1"/>
      <c r="NJX4" s="1"/>
      <c r="NJY4" s="1"/>
      <c r="NJZ4" s="1"/>
      <c r="NKA4" s="1"/>
      <c r="NKB4" s="1"/>
      <c r="NKC4" s="1"/>
      <c r="NKD4" s="1"/>
      <c r="NKE4" s="1"/>
      <c r="NKF4" s="1"/>
      <c r="NKG4" s="1"/>
      <c r="NKH4" s="1"/>
      <c r="NKI4" s="1"/>
      <c r="NKJ4" s="1"/>
      <c r="NKK4" s="1"/>
      <c r="NKL4" s="1"/>
      <c r="NKM4" s="1"/>
      <c r="NKN4" s="1"/>
      <c r="NKO4" s="1"/>
      <c r="NKP4" s="1"/>
      <c r="NKQ4" s="1"/>
      <c r="NKR4" s="1"/>
      <c r="NKS4" s="1"/>
      <c r="NKT4" s="1"/>
      <c r="NKU4" s="1"/>
      <c r="NKV4" s="1"/>
      <c r="NKW4" s="1"/>
      <c r="NKX4" s="1"/>
      <c r="NKY4" s="1"/>
      <c r="NKZ4" s="1"/>
      <c r="NLA4" s="1"/>
      <c r="NLB4" s="1"/>
      <c r="NLC4" s="1"/>
      <c r="NLD4" s="1"/>
      <c r="NLE4" s="1"/>
      <c r="NLF4" s="1"/>
      <c r="NLG4" s="1"/>
      <c r="NLH4" s="1"/>
      <c r="NLI4" s="1"/>
      <c r="NLJ4" s="1"/>
      <c r="NLK4" s="1"/>
      <c r="NLL4" s="1"/>
      <c r="NLM4" s="1"/>
      <c r="NLN4" s="1"/>
      <c r="NLO4" s="1"/>
      <c r="NLP4" s="1"/>
      <c r="NLQ4" s="1"/>
      <c r="NLR4" s="1"/>
      <c r="NLS4" s="1"/>
      <c r="NLT4" s="1"/>
      <c r="NLU4" s="1"/>
      <c r="NLV4" s="1"/>
      <c r="NLW4" s="1"/>
      <c r="NLX4" s="1"/>
      <c r="NLY4" s="1"/>
      <c r="NLZ4" s="1"/>
      <c r="NMA4" s="1"/>
      <c r="NMB4" s="1"/>
      <c r="NMC4" s="1"/>
      <c r="NMD4" s="1"/>
      <c r="NME4" s="1"/>
      <c r="NMF4" s="1"/>
      <c r="NMG4" s="1"/>
      <c r="NMH4" s="1"/>
      <c r="NMI4" s="1"/>
      <c r="NMJ4" s="1"/>
      <c r="NMK4" s="1"/>
      <c r="NML4" s="1"/>
      <c r="NMM4" s="1"/>
      <c r="NMN4" s="1"/>
      <c r="NMO4" s="1"/>
      <c r="NMP4" s="1"/>
      <c r="NMQ4" s="1"/>
      <c r="NMR4" s="1"/>
      <c r="NMS4" s="1"/>
      <c r="NMT4" s="1"/>
      <c r="NMU4" s="1"/>
      <c r="NMV4" s="1"/>
      <c r="NMW4" s="1"/>
      <c r="NMX4" s="1"/>
      <c r="NMY4" s="1"/>
      <c r="NMZ4" s="1"/>
      <c r="NNA4" s="1"/>
      <c r="NNB4" s="1"/>
      <c r="NNC4" s="1"/>
      <c r="NND4" s="1"/>
      <c r="NNE4" s="1"/>
      <c r="NNF4" s="1"/>
      <c r="NNG4" s="1"/>
      <c r="NNH4" s="1"/>
      <c r="NNI4" s="1"/>
      <c r="NNJ4" s="1"/>
      <c r="NNK4" s="1"/>
      <c r="NNL4" s="1"/>
      <c r="NNM4" s="1"/>
      <c r="NNN4" s="1"/>
      <c r="NNO4" s="1"/>
      <c r="NNP4" s="1"/>
      <c r="NNQ4" s="1"/>
      <c r="NNR4" s="1"/>
      <c r="NNS4" s="1"/>
      <c r="NNT4" s="1"/>
      <c r="NNU4" s="1"/>
      <c r="NNV4" s="1"/>
      <c r="NNW4" s="1"/>
      <c r="NNX4" s="1"/>
      <c r="NNY4" s="1"/>
      <c r="NNZ4" s="1"/>
      <c r="NOA4" s="1"/>
      <c r="NOB4" s="1"/>
      <c r="NOC4" s="1"/>
      <c r="NOD4" s="1"/>
      <c r="NOE4" s="1"/>
      <c r="NOF4" s="1"/>
      <c r="NOG4" s="1"/>
      <c r="NOH4" s="1"/>
      <c r="NOI4" s="1"/>
      <c r="NOJ4" s="1"/>
      <c r="NOK4" s="1"/>
      <c r="NOL4" s="1"/>
      <c r="NOM4" s="1"/>
      <c r="NON4" s="1"/>
      <c r="NOO4" s="1"/>
      <c r="NOP4" s="1"/>
      <c r="NOQ4" s="1"/>
      <c r="NOR4" s="1"/>
      <c r="NOS4" s="1"/>
      <c r="NOT4" s="1"/>
      <c r="NOU4" s="1"/>
      <c r="NOV4" s="1"/>
      <c r="NOW4" s="1"/>
      <c r="NOX4" s="1"/>
      <c r="NOY4" s="1"/>
      <c r="NOZ4" s="1"/>
      <c r="NPA4" s="1"/>
      <c r="NPB4" s="1"/>
      <c r="NPC4" s="1"/>
      <c r="NPD4" s="1"/>
      <c r="NPE4" s="1"/>
      <c r="NPF4" s="1"/>
      <c r="NPG4" s="1"/>
      <c r="NPH4" s="1"/>
      <c r="NPI4" s="1"/>
      <c r="NPJ4" s="1"/>
      <c r="NPK4" s="1"/>
      <c r="NPL4" s="1"/>
      <c r="NPM4" s="1"/>
      <c r="NPN4" s="1"/>
      <c r="NPO4" s="1"/>
      <c r="NPP4" s="1"/>
      <c r="NPQ4" s="1"/>
      <c r="NPR4" s="1"/>
      <c r="NPS4" s="1"/>
      <c r="NPT4" s="1"/>
      <c r="NPU4" s="1"/>
      <c r="NPV4" s="1"/>
      <c r="NPW4" s="1"/>
      <c r="NPX4" s="1"/>
      <c r="NPY4" s="1"/>
      <c r="NPZ4" s="1"/>
      <c r="NQA4" s="1"/>
      <c r="NQB4" s="1"/>
      <c r="NQC4" s="1"/>
      <c r="NQD4" s="1"/>
      <c r="NQE4" s="1"/>
      <c r="NQF4" s="1"/>
      <c r="NQG4" s="1"/>
      <c r="NQH4" s="1"/>
      <c r="NQI4" s="1"/>
      <c r="NQJ4" s="1"/>
      <c r="NQK4" s="1"/>
      <c r="NQL4" s="1"/>
      <c r="NQM4" s="1"/>
      <c r="NQN4" s="1"/>
      <c r="NQO4" s="1"/>
      <c r="NQP4" s="1"/>
      <c r="NQQ4" s="1"/>
      <c r="NQR4" s="1"/>
      <c r="NQS4" s="1"/>
      <c r="NQT4" s="1"/>
      <c r="NQU4" s="1"/>
      <c r="NQV4" s="1"/>
      <c r="NQW4" s="1"/>
      <c r="NQX4" s="1"/>
      <c r="NQY4" s="1"/>
      <c r="NQZ4" s="1"/>
      <c r="NRA4" s="1"/>
      <c r="NRB4" s="1"/>
      <c r="NRC4" s="1"/>
      <c r="NRD4" s="1"/>
      <c r="NRE4" s="1"/>
      <c r="NRF4" s="1"/>
      <c r="NRG4" s="1"/>
      <c r="NRH4" s="1"/>
      <c r="NRI4" s="1"/>
      <c r="NRJ4" s="1"/>
      <c r="NRK4" s="1"/>
      <c r="NRL4" s="1"/>
      <c r="NRM4" s="1"/>
      <c r="NRN4" s="1"/>
      <c r="NRO4" s="1"/>
      <c r="NRP4" s="1"/>
      <c r="NRQ4" s="1"/>
      <c r="NRR4" s="1"/>
      <c r="NRS4" s="1"/>
      <c r="NRT4" s="1"/>
      <c r="NRU4" s="1"/>
      <c r="NRV4" s="1"/>
      <c r="NRW4" s="1"/>
      <c r="NRX4" s="1"/>
      <c r="NRY4" s="1"/>
      <c r="NRZ4" s="1"/>
      <c r="NSA4" s="1"/>
      <c r="NSB4" s="1"/>
      <c r="NSC4" s="1"/>
      <c r="NSD4" s="1"/>
      <c r="NSE4" s="1"/>
      <c r="NSF4" s="1"/>
      <c r="NSG4" s="1"/>
      <c r="NSH4" s="1"/>
      <c r="NSI4" s="1"/>
      <c r="NSJ4" s="1"/>
      <c r="NSK4" s="1"/>
      <c r="NSL4" s="1"/>
      <c r="NSM4" s="1"/>
      <c r="NSN4" s="1"/>
      <c r="NSO4" s="1"/>
      <c r="NSP4" s="1"/>
      <c r="NSQ4" s="1"/>
      <c r="NSR4" s="1"/>
      <c r="NSS4" s="1"/>
      <c r="NST4" s="1"/>
      <c r="NSU4" s="1"/>
      <c r="NSV4" s="1"/>
      <c r="NSW4" s="1"/>
      <c r="NSX4" s="1"/>
      <c r="NSY4" s="1"/>
      <c r="NSZ4" s="1"/>
      <c r="NTA4" s="1"/>
      <c r="NTB4" s="1"/>
      <c r="NTC4" s="1"/>
      <c r="NTD4" s="1"/>
      <c r="NTE4" s="1"/>
      <c r="NTF4" s="1"/>
      <c r="NTG4" s="1"/>
      <c r="NTH4" s="1"/>
      <c r="NTI4" s="1"/>
      <c r="NTJ4" s="1"/>
      <c r="NTK4" s="1"/>
      <c r="NTL4" s="1"/>
      <c r="NTM4" s="1"/>
      <c r="NTN4" s="1"/>
      <c r="NTO4" s="1"/>
      <c r="NTP4" s="1"/>
      <c r="NTQ4" s="1"/>
      <c r="NTR4" s="1"/>
      <c r="NTS4" s="1"/>
      <c r="NTT4" s="1"/>
      <c r="NTU4" s="1"/>
      <c r="NTV4" s="1"/>
      <c r="NTW4" s="1"/>
      <c r="NTX4" s="1"/>
      <c r="NTY4" s="1"/>
      <c r="NTZ4" s="1"/>
      <c r="NUA4" s="1"/>
      <c r="NUB4" s="1"/>
      <c r="NUC4" s="1"/>
      <c r="NUD4" s="1"/>
      <c r="NUE4" s="1"/>
      <c r="NUF4" s="1"/>
      <c r="NUG4" s="1"/>
      <c r="NUH4" s="1"/>
      <c r="NUI4" s="1"/>
      <c r="NUJ4" s="1"/>
      <c r="NUK4" s="1"/>
      <c r="NUL4" s="1"/>
      <c r="NUM4" s="1"/>
      <c r="NUN4" s="1"/>
      <c r="NUO4" s="1"/>
      <c r="NUP4" s="1"/>
      <c r="NUQ4" s="1"/>
      <c r="NUR4" s="1"/>
      <c r="NUS4" s="1"/>
      <c r="NUT4" s="1"/>
      <c r="NUU4" s="1"/>
      <c r="NUV4" s="1"/>
      <c r="NUW4" s="1"/>
      <c r="NUX4" s="1"/>
      <c r="NUY4" s="1"/>
      <c r="NUZ4" s="1"/>
      <c r="NVA4" s="1"/>
      <c r="NVB4" s="1"/>
      <c r="NVC4" s="1"/>
      <c r="NVD4" s="1"/>
      <c r="NVE4" s="1"/>
      <c r="NVF4" s="1"/>
      <c r="NVG4" s="1"/>
      <c r="NVH4" s="1"/>
      <c r="NVI4" s="1"/>
      <c r="NVJ4" s="1"/>
      <c r="NVK4" s="1"/>
      <c r="NVL4" s="1"/>
      <c r="NVM4" s="1"/>
      <c r="NVN4" s="1"/>
      <c r="NVO4" s="1"/>
      <c r="NVP4" s="1"/>
      <c r="NVQ4" s="1"/>
      <c r="NVR4" s="1"/>
      <c r="NVS4" s="1"/>
      <c r="NVT4" s="1"/>
      <c r="NVU4" s="1"/>
      <c r="NVV4" s="1"/>
      <c r="NVW4" s="1"/>
      <c r="NVX4" s="1"/>
      <c r="NVY4" s="1"/>
      <c r="NVZ4" s="1"/>
      <c r="NWA4" s="1"/>
      <c r="NWB4" s="1"/>
      <c r="NWC4" s="1"/>
      <c r="NWD4" s="1"/>
      <c r="NWE4" s="1"/>
      <c r="NWF4" s="1"/>
      <c r="NWG4" s="1"/>
      <c r="NWH4" s="1"/>
      <c r="NWI4" s="1"/>
      <c r="NWJ4" s="1"/>
      <c r="NWK4" s="1"/>
      <c r="NWL4" s="1"/>
      <c r="NWM4" s="1"/>
      <c r="NWN4" s="1"/>
      <c r="NWO4" s="1"/>
      <c r="NWP4" s="1"/>
      <c r="NWQ4" s="1"/>
      <c r="NWR4" s="1"/>
      <c r="NWS4" s="1"/>
      <c r="NWT4" s="1"/>
      <c r="NWU4" s="1"/>
      <c r="NWV4" s="1"/>
      <c r="NWW4" s="1"/>
      <c r="NWX4" s="1"/>
      <c r="NWY4" s="1"/>
      <c r="NWZ4" s="1"/>
      <c r="NXA4" s="1"/>
      <c r="NXB4" s="1"/>
      <c r="NXC4" s="1"/>
      <c r="NXD4" s="1"/>
      <c r="NXE4" s="1"/>
      <c r="NXF4" s="1"/>
      <c r="NXG4" s="1"/>
      <c r="NXH4" s="1"/>
      <c r="NXI4" s="1"/>
      <c r="NXJ4" s="1"/>
      <c r="NXK4" s="1"/>
      <c r="NXL4" s="1"/>
      <c r="NXM4" s="1"/>
      <c r="NXN4" s="1"/>
      <c r="NXO4" s="1"/>
      <c r="NXP4" s="1"/>
      <c r="NXQ4" s="1"/>
      <c r="NXR4" s="1"/>
      <c r="NXS4" s="1"/>
      <c r="NXT4" s="1"/>
      <c r="NXU4" s="1"/>
      <c r="NXV4" s="1"/>
      <c r="NXW4" s="1"/>
      <c r="NXX4" s="1"/>
      <c r="NXY4" s="1"/>
      <c r="NXZ4" s="1"/>
      <c r="NYA4" s="1"/>
      <c r="NYB4" s="1"/>
      <c r="NYC4" s="1"/>
      <c r="NYD4" s="1"/>
      <c r="NYE4" s="1"/>
      <c r="NYF4" s="1"/>
      <c r="NYG4" s="1"/>
      <c r="NYH4" s="1"/>
      <c r="NYI4" s="1"/>
      <c r="NYJ4" s="1"/>
      <c r="NYK4" s="1"/>
      <c r="NYL4" s="1"/>
      <c r="NYM4" s="1"/>
      <c r="NYN4" s="1"/>
      <c r="NYO4" s="1"/>
      <c r="NYP4" s="1"/>
      <c r="NYQ4" s="1"/>
      <c r="NYR4" s="1"/>
      <c r="NYS4" s="1"/>
      <c r="NYT4" s="1"/>
      <c r="NYU4" s="1"/>
      <c r="NYV4" s="1"/>
      <c r="NYW4" s="1"/>
      <c r="NYX4" s="1"/>
      <c r="NYY4" s="1"/>
      <c r="NYZ4" s="1"/>
      <c r="NZA4" s="1"/>
      <c r="NZB4" s="1"/>
      <c r="NZC4" s="1"/>
      <c r="NZD4" s="1"/>
      <c r="NZE4" s="1"/>
      <c r="NZF4" s="1"/>
      <c r="NZG4" s="1"/>
      <c r="NZH4" s="1"/>
      <c r="NZI4" s="1"/>
      <c r="NZJ4" s="1"/>
      <c r="NZK4" s="1"/>
      <c r="NZL4" s="1"/>
      <c r="NZM4" s="1"/>
      <c r="NZN4" s="1"/>
      <c r="NZO4" s="1"/>
      <c r="NZP4" s="1"/>
      <c r="NZQ4" s="1"/>
      <c r="NZR4" s="1"/>
      <c r="NZS4" s="1"/>
      <c r="NZT4" s="1"/>
      <c r="NZU4" s="1"/>
      <c r="NZV4" s="1"/>
      <c r="NZW4" s="1"/>
      <c r="NZX4" s="1"/>
      <c r="NZY4" s="1"/>
      <c r="NZZ4" s="1"/>
      <c r="OAA4" s="1"/>
      <c r="OAB4" s="1"/>
      <c r="OAC4" s="1"/>
      <c r="OAD4" s="1"/>
      <c r="OAE4" s="1"/>
      <c r="OAF4" s="1"/>
      <c r="OAG4" s="1"/>
      <c r="OAH4" s="1"/>
      <c r="OAI4" s="1"/>
      <c r="OAJ4" s="1"/>
      <c r="OAK4" s="1"/>
      <c r="OAL4" s="1"/>
      <c r="OAM4" s="1"/>
      <c r="OAN4" s="1"/>
      <c r="OAO4" s="1"/>
      <c r="OAP4" s="1"/>
      <c r="OAQ4" s="1"/>
      <c r="OAR4" s="1"/>
      <c r="OAS4" s="1"/>
      <c r="OAT4" s="1"/>
      <c r="OAU4" s="1"/>
      <c r="OAV4" s="1"/>
      <c r="OAW4" s="1"/>
      <c r="OAX4" s="1"/>
      <c r="OAY4" s="1"/>
      <c r="OAZ4" s="1"/>
      <c r="OBA4" s="1"/>
      <c r="OBB4" s="1"/>
      <c r="OBC4" s="1"/>
      <c r="OBD4" s="1"/>
      <c r="OBE4" s="1"/>
      <c r="OBF4" s="1"/>
      <c r="OBG4" s="1"/>
      <c r="OBH4" s="1"/>
      <c r="OBI4" s="1"/>
      <c r="OBJ4" s="1"/>
      <c r="OBK4" s="1"/>
      <c r="OBL4" s="1"/>
      <c r="OBM4" s="1"/>
      <c r="OBN4" s="1"/>
      <c r="OBO4" s="1"/>
      <c r="OBP4" s="1"/>
      <c r="OBQ4" s="1"/>
      <c r="OBR4" s="1"/>
      <c r="OBS4" s="1"/>
      <c r="OBT4" s="1"/>
      <c r="OBU4" s="1"/>
      <c r="OBV4" s="1"/>
      <c r="OBW4" s="1"/>
      <c r="OBX4" s="1"/>
      <c r="OBY4" s="1"/>
      <c r="OBZ4" s="1"/>
      <c r="OCA4" s="1"/>
      <c r="OCB4" s="1"/>
      <c r="OCC4" s="1"/>
      <c r="OCD4" s="1"/>
      <c r="OCE4" s="1"/>
      <c r="OCF4" s="1"/>
      <c r="OCG4" s="1"/>
      <c r="OCH4" s="1"/>
      <c r="OCI4" s="1"/>
      <c r="OCJ4" s="1"/>
      <c r="OCK4" s="1"/>
      <c r="OCL4" s="1"/>
      <c r="OCM4" s="1"/>
      <c r="OCN4" s="1"/>
      <c r="OCO4" s="1"/>
      <c r="OCP4" s="1"/>
      <c r="OCQ4" s="1"/>
      <c r="OCR4" s="1"/>
      <c r="OCS4" s="1"/>
      <c r="OCT4" s="1"/>
      <c r="OCU4" s="1"/>
      <c r="OCV4" s="1"/>
      <c r="OCW4" s="1"/>
      <c r="OCX4" s="1"/>
      <c r="OCY4" s="1"/>
      <c r="OCZ4" s="1"/>
      <c r="ODA4" s="1"/>
      <c r="ODB4" s="1"/>
      <c r="ODC4" s="1"/>
      <c r="ODD4" s="1"/>
      <c r="ODE4" s="1"/>
      <c r="ODF4" s="1"/>
      <c r="ODG4" s="1"/>
      <c r="ODH4" s="1"/>
      <c r="ODI4" s="1"/>
      <c r="ODJ4" s="1"/>
      <c r="ODK4" s="1"/>
      <c r="ODL4" s="1"/>
      <c r="ODM4" s="1"/>
      <c r="ODN4" s="1"/>
      <c r="ODO4" s="1"/>
      <c r="ODP4" s="1"/>
      <c r="ODQ4" s="1"/>
      <c r="ODR4" s="1"/>
      <c r="ODS4" s="1"/>
      <c r="ODT4" s="1"/>
      <c r="ODU4" s="1"/>
      <c r="ODV4" s="1"/>
      <c r="ODW4" s="1"/>
      <c r="ODX4" s="1"/>
      <c r="ODY4" s="1"/>
      <c r="ODZ4" s="1"/>
      <c r="OEA4" s="1"/>
      <c r="OEB4" s="1"/>
      <c r="OEC4" s="1"/>
      <c r="OED4" s="1"/>
      <c r="OEE4" s="1"/>
      <c r="OEF4" s="1"/>
      <c r="OEG4" s="1"/>
      <c r="OEH4" s="1"/>
      <c r="OEI4" s="1"/>
      <c r="OEJ4" s="1"/>
      <c r="OEK4" s="1"/>
      <c r="OEL4" s="1"/>
      <c r="OEM4" s="1"/>
      <c r="OEN4" s="1"/>
      <c r="OEO4" s="1"/>
      <c r="OEP4" s="1"/>
      <c r="OEQ4" s="1"/>
      <c r="OER4" s="1"/>
      <c r="OES4" s="1"/>
      <c r="OET4" s="1"/>
      <c r="OEU4" s="1"/>
      <c r="OEV4" s="1"/>
      <c r="OEW4" s="1"/>
      <c r="OEX4" s="1"/>
      <c r="OEY4" s="1"/>
      <c r="OEZ4" s="1"/>
      <c r="OFA4" s="1"/>
      <c r="OFB4" s="1"/>
      <c r="OFC4" s="1"/>
      <c r="OFD4" s="1"/>
      <c r="OFE4" s="1"/>
      <c r="OFF4" s="1"/>
      <c r="OFG4" s="1"/>
      <c r="OFH4" s="1"/>
      <c r="OFI4" s="1"/>
      <c r="OFJ4" s="1"/>
      <c r="OFK4" s="1"/>
      <c r="OFL4" s="1"/>
      <c r="OFM4" s="1"/>
      <c r="OFN4" s="1"/>
      <c r="OFO4" s="1"/>
      <c r="OFP4" s="1"/>
      <c r="OFQ4" s="1"/>
      <c r="OFR4" s="1"/>
      <c r="OFS4" s="1"/>
      <c r="OFT4" s="1"/>
      <c r="OFU4" s="1"/>
      <c r="OFV4" s="1"/>
      <c r="OFW4" s="1"/>
      <c r="OFX4" s="1"/>
      <c r="OFY4" s="1"/>
      <c r="OFZ4" s="1"/>
      <c r="OGA4" s="1"/>
      <c r="OGB4" s="1"/>
      <c r="OGC4" s="1"/>
      <c r="OGD4" s="1"/>
      <c r="OGE4" s="1"/>
      <c r="OGF4" s="1"/>
      <c r="OGG4" s="1"/>
      <c r="OGH4" s="1"/>
      <c r="OGI4" s="1"/>
      <c r="OGJ4" s="1"/>
      <c r="OGK4" s="1"/>
      <c r="OGL4" s="1"/>
      <c r="OGM4" s="1"/>
      <c r="OGN4" s="1"/>
      <c r="OGO4" s="1"/>
      <c r="OGP4" s="1"/>
      <c r="OGQ4" s="1"/>
      <c r="OGR4" s="1"/>
      <c r="OGS4" s="1"/>
      <c r="OGT4" s="1"/>
      <c r="OGU4" s="1"/>
      <c r="OGV4" s="1"/>
      <c r="OGW4" s="1"/>
      <c r="OGX4" s="1"/>
      <c r="OGY4" s="1"/>
      <c r="OGZ4" s="1"/>
      <c r="OHA4" s="1"/>
      <c r="OHB4" s="1"/>
      <c r="OHC4" s="1"/>
      <c r="OHD4" s="1"/>
      <c r="OHE4" s="1"/>
      <c r="OHF4" s="1"/>
      <c r="OHG4" s="1"/>
      <c r="OHH4" s="1"/>
      <c r="OHI4" s="1"/>
      <c r="OHJ4" s="1"/>
      <c r="OHK4" s="1"/>
      <c r="OHL4" s="1"/>
      <c r="OHM4" s="1"/>
      <c r="OHN4" s="1"/>
      <c r="OHO4" s="1"/>
      <c r="OHP4" s="1"/>
      <c r="OHQ4" s="1"/>
      <c r="OHR4" s="1"/>
      <c r="OHS4" s="1"/>
      <c r="OHT4" s="1"/>
      <c r="OHU4" s="1"/>
      <c r="OHV4" s="1"/>
      <c r="OHW4" s="1"/>
      <c r="OHX4" s="1"/>
      <c r="OHY4" s="1"/>
      <c r="OHZ4" s="1"/>
      <c r="OIA4" s="1"/>
      <c r="OIB4" s="1"/>
      <c r="OIC4" s="1"/>
      <c r="OID4" s="1"/>
      <c r="OIE4" s="1"/>
      <c r="OIF4" s="1"/>
      <c r="OIG4" s="1"/>
      <c r="OIH4" s="1"/>
      <c r="OII4" s="1"/>
      <c r="OIJ4" s="1"/>
      <c r="OIK4" s="1"/>
      <c r="OIL4" s="1"/>
      <c r="OIM4" s="1"/>
      <c r="OIN4" s="1"/>
      <c r="OIO4" s="1"/>
      <c r="OIP4" s="1"/>
      <c r="OIQ4" s="1"/>
      <c r="OIR4" s="1"/>
      <c r="OIS4" s="1"/>
      <c r="OIT4" s="1"/>
      <c r="OIU4" s="1"/>
      <c r="OIV4" s="1"/>
      <c r="OIW4" s="1"/>
      <c r="OIX4" s="1"/>
      <c r="OIY4" s="1"/>
      <c r="OIZ4" s="1"/>
      <c r="OJA4" s="1"/>
      <c r="OJB4" s="1"/>
      <c r="OJC4" s="1"/>
      <c r="OJD4" s="1"/>
      <c r="OJE4" s="1"/>
      <c r="OJF4" s="1"/>
      <c r="OJG4" s="1"/>
      <c r="OJH4" s="1"/>
      <c r="OJI4" s="1"/>
      <c r="OJJ4" s="1"/>
      <c r="OJK4" s="1"/>
      <c r="OJL4" s="1"/>
      <c r="OJM4" s="1"/>
      <c r="OJN4" s="1"/>
      <c r="OJO4" s="1"/>
      <c r="OJP4" s="1"/>
      <c r="OJQ4" s="1"/>
      <c r="OJR4" s="1"/>
      <c r="OJS4" s="1"/>
      <c r="OJT4" s="1"/>
      <c r="OJU4" s="1"/>
      <c r="OJV4" s="1"/>
      <c r="OJW4" s="1"/>
      <c r="OJX4" s="1"/>
      <c r="OJY4" s="1"/>
      <c r="OJZ4" s="1"/>
      <c r="OKA4" s="1"/>
      <c r="OKB4" s="1"/>
      <c r="OKC4" s="1"/>
      <c r="OKD4" s="1"/>
      <c r="OKE4" s="1"/>
      <c r="OKF4" s="1"/>
      <c r="OKG4" s="1"/>
      <c r="OKH4" s="1"/>
      <c r="OKI4" s="1"/>
      <c r="OKJ4" s="1"/>
      <c r="OKK4" s="1"/>
      <c r="OKL4" s="1"/>
      <c r="OKM4" s="1"/>
      <c r="OKN4" s="1"/>
      <c r="OKO4" s="1"/>
      <c r="OKP4" s="1"/>
      <c r="OKQ4" s="1"/>
      <c r="OKR4" s="1"/>
      <c r="OKS4" s="1"/>
      <c r="OKT4" s="1"/>
      <c r="OKU4" s="1"/>
      <c r="OKV4" s="1"/>
      <c r="OKW4" s="1"/>
      <c r="OKX4" s="1"/>
      <c r="OKY4" s="1"/>
      <c r="OKZ4" s="1"/>
      <c r="OLA4" s="1"/>
      <c r="OLB4" s="1"/>
      <c r="OLC4" s="1"/>
      <c r="OLD4" s="1"/>
      <c r="OLE4" s="1"/>
      <c r="OLF4" s="1"/>
      <c r="OLG4" s="1"/>
      <c r="OLH4" s="1"/>
      <c r="OLI4" s="1"/>
      <c r="OLJ4" s="1"/>
      <c r="OLK4" s="1"/>
      <c r="OLL4" s="1"/>
      <c r="OLM4" s="1"/>
      <c r="OLN4" s="1"/>
      <c r="OLO4" s="1"/>
      <c r="OLP4" s="1"/>
      <c r="OLQ4" s="1"/>
      <c r="OLR4" s="1"/>
      <c r="OLS4" s="1"/>
      <c r="OLT4" s="1"/>
      <c r="OLU4" s="1"/>
      <c r="OLV4" s="1"/>
      <c r="OLW4" s="1"/>
      <c r="OLX4" s="1"/>
      <c r="OLY4" s="1"/>
      <c r="OLZ4" s="1"/>
      <c r="OMA4" s="1"/>
      <c r="OMB4" s="1"/>
      <c r="OMC4" s="1"/>
      <c r="OMD4" s="1"/>
      <c r="OME4" s="1"/>
      <c r="OMF4" s="1"/>
      <c r="OMG4" s="1"/>
      <c r="OMH4" s="1"/>
      <c r="OMI4" s="1"/>
      <c r="OMJ4" s="1"/>
      <c r="OMK4" s="1"/>
      <c r="OML4" s="1"/>
      <c r="OMM4" s="1"/>
      <c r="OMN4" s="1"/>
      <c r="OMO4" s="1"/>
      <c r="OMP4" s="1"/>
      <c r="OMQ4" s="1"/>
      <c r="OMR4" s="1"/>
      <c r="OMS4" s="1"/>
      <c r="OMT4" s="1"/>
      <c r="OMU4" s="1"/>
      <c r="OMV4" s="1"/>
      <c r="OMW4" s="1"/>
      <c r="OMX4" s="1"/>
      <c r="OMY4" s="1"/>
      <c r="OMZ4" s="1"/>
      <c r="ONA4" s="1"/>
      <c r="ONB4" s="1"/>
      <c r="ONC4" s="1"/>
      <c r="OND4" s="1"/>
      <c r="ONE4" s="1"/>
      <c r="ONF4" s="1"/>
      <c r="ONG4" s="1"/>
      <c r="ONH4" s="1"/>
      <c r="ONI4" s="1"/>
      <c r="ONJ4" s="1"/>
      <c r="ONK4" s="1"/>
      <c r="ONL4" s="1"/>
      <c r="ONM4" s="1"/>
      <c r="ONN4" s="1"/>
      <c r="ONO4" s="1"/>
      <c r="ONP4" s="1"/>
      <c r="ONQ4" s="1"/>
      <c r="ONR4" s="1"/>
      <c r="ONS4" s="1"/>
      <c r="ONT4" s="1"/>
      <c r="ONU4" s="1"/>
      <c r="ONV4" s="1"/>
      <c r="ONW4" s="1"/>
      <c r="ONX4" s="1"/>
      <c r="ONY4" s="1"/>
      <c r="ONZ4" s="1"/>
      <c r="OOA4" s="1"/>
      <c r="OOB4" s="1"/>
      <c r="OOC4" s="1"/>
      <c r="OOD4" s="1"/>
      <c r="OOE4" s="1"/>
      <c r="OOF4" s="1"/>
      <c r="OOG4" s="1"/>
      <c r="OOH4" s="1"/>
      <c r="OOI4" s="1"/>
      <c r="OOJ4" s="1"/>
      <c r="OOK4" s="1"/>
      <c r="OOL4" s="1"/>
      <c r="OOM4" s="1"/>
      <c r="OON4" s="1"/>
      <c r="OOO4" s="1"/>
      <c r="OOP4" s="1"/>
      <c r="OOQ4" s="1"/>
      <c r="OOR4" s="1"/>
      <c r="OOS4" s="1"/>
      <c r="OOT4" s="1"/>
      <c r="OOU4" s="1"/>
      <c r="OOV4" s="1"/>
      <c r="OOW4" s="1"/>
      <c r="OOX4" s="1"/>
      <c r="OOY4" s="1"/>
      <c r="OOZ4" s="1"/>
      <c r="OPA4" s="1"/>
      <c r="OPB4" s="1"/>
      <c r="OPC4" s="1"/>
      <c r="OPD4" s="1"/>
      <c r="OPE4" s="1"/>
      <c r="OPF4" s="1"/>
      <c r="OPG4" s="1"/>
      <c r="OPH4" s="1"/>
      <c r="OPI4" s="1"/>
      <c r="OPJ4" s="1"/>
      <c r="OPK4" s="1"/>
      <c r="OPL4" s="1"/>
      <c r="OPM4" s="1"/>
      <c r="OPN4" s="1"/>
      <c r="OPO4" s="1"/>
      <c r="OPP4" s="1"/>
      <c r="OPQ4" s="1"/>
      <c r="OPR4" s="1"/>
      <c r="OPS4" s="1"/>
      <c r="OPT4" s="1"/>
      <c r="OPU4" s="1"/>
      <c r="OPV4" s="1"/>
      <c r="OPW4" s="1"/>
      <c r="OPX4" s="1"/>
      <c r="OPY4" s="1"/>
      <c r="OPZ4" s="1"/>
      <c r="OQA4" s="1"/>
      <c r="OQB4" s="1"/>
      <c r="OQC4" s="1"/>
      <c r="OQD4" s="1"/>
      <c r="OQE4" s="1"/>
      <c r="OQF4" s="1"/>
      <c r="OQG4" s="1"/>
      <c r="OQH4" s="1"/>
      <c r="OQI4" s="1"/>
      <c r="OQJ4" s="1"/>
      <c r="OQK4" s="1"/>
      <c r="OQL4" s="1"/>
      <c r="OQM4" s="1"/>
      <c r="OQN4" s="1"/>
      <c r="OQO4" s="1"/>
      <c r="OQP4" s="1"/>
      <c r="OQQ4" s="1"/>
      <c r="OQR4" s="1"/>
      <c r="OQS4" s="1"/>
      <c r="OQT4" s="1"/>
      <c r="OQU4" s="1"/>
      <c r="OQV4" s="1"/>
      <c r="OQW4" s="1"/>
      <c r="OQX4" s="1"/>
      <c r="OQY4" s="1"/>
      <c r="OQZ4" s="1"/>
      <c r="ORA4" s="1"/>
      <c r="ORB4" s="1"/>
      <c r="ORC4" s="1"/>
      <c r="ORD4" s="1"/>
      <c r="ORE4" s="1"/>
      <c r="ORF4" s="1"/>
      <c r="ORG4" s="1"/>
      <c r="ORH4" s="1"/>
      <c r="ORI4" s="1"/>
      <c r="ORJ4" s="1"/>
      <c r="ORK4" s="1"/>
      <c r="ORL4" s="1"/>
      <c r="ORM4" s="1"/>
      <c r="ORN4" s="1"/>
      <c r="ORO4" s="1"/>
      <c r="ORP4" s="1"/>
      <c r="ORQ4" s="1"/>
      <c r="ORR4" s="1"/>
      <c r="ORS4" s="1"/>
      <c r="ORT4" s="1"/>
      <c r="ORU4" s="1"/>
      <c r="ORV4" s="1"/>
      <c r="ORW4" s="1"/>
      <c r="ORX4" s="1"/>
      <c r="ORY4" s="1"/>
      <c r="ORZ4" s="1"/>
      <c r="OSA4" s="1"/>
      <c r="OSB4" s="1"/>
      <c r="OSC4" s="1"/>
      <c r="OSD4" s="1"/>
      <c r="OSE4" s="1"/>
      <c r="OSF4" s="1"/>
      <c r="OSG4" s="1"/>
      <c r="OSH4" s="1"/>
      <c r="OSI4" s="1"/>
      <c r="OSJ4" s="1"/>
      <c r="OSK4" s="1"/>
      <c r="OSL4" s="1"/>
      <c r="OSM4" s="1"/>
      <c r="OSN4" s="1"/>
      <c r="OSO4" s="1"/>
      <c r="OSP4" s="1"/>
      <c r="OSQ4" s="1"/>
      <c r="OSR4" s="1"/>
      <c r="OSS4" s="1"/>
      <c r="OST4" s="1"/>
      <c r="OSU4" s="1"/>
      <c r="OSV4" s="1"/>
      <c r="OSW4" s="1"/>
      <c r="OSX4" s="1"/>
      <c r="OSY4" s="1"/>
      <c r="OSZ4" s="1"/>
      <c r="OTA4" s="1"/>
      <c r="OTB4" s="1"/>
      <c r="OTC4" s="1"/>
      <c r="OTD4" s="1"/>
      <c r="OTE4" s="1"/>
      <c r="OTF4" s="1"/>
      <c r="OTG4" s="1"/>
      <c r="OTH4" s="1"/>
      <c r="OTI4" s="1"/>
      <c r="OTJ4" s="1"/>
      <c r="OTK4" s="1"/>
      <c r="OTL4" s="1"/>
      <c r="OTM4" s="1"/>
      <c r="OTN4" s="1"/>
      <c r="OTO4" s="1"/>
      <c r="OTP4" s="1"/>
      <c r="OTQ4" s="1"/>
      <c r="OTR4" s="1"/>
      <c r="OTS4" s="1"/>
      <c r="OTT4" s="1"/>
      <c r="OTU4" s="1"/>
      <c r="OTV4" s="1"/>
      <c r="OTW4" s="1"/>
      <c r="OTX4" s="1"/>
      <c r="OTY4" s="1"/>
      <c r="OTZ4" s="1"/>
      <c r="OUA4" s="1"/>
      <c r="OUB4" s="1"/>
      <c r="OUC4" s="1"/>
      <c r="OUD4" s="1"/>
      <c r="OUE4" s="1"/>
      <c r="OUF4" s="1"/>
      <c r="OUG4" s="1"/>
      <c r="OUH4" s="1"/>
      <c r="OUI4" s="1"/>
      <c r="OUJ4" s="1"/>
      <c r="OUK4" s="1"/>
      <c r="OUL4" s="1"/>
      <c r="OUM4" s="1"/>
      <c r="OUN4" s="1"/>
      <c r="OUO4" s="1"/>
      <c r="OUP4" s="1"/>
      <c r="OUQ4" s="1"/>
      <c r="OUR4" s="1"/>
      <c r="OUS4" s="1"/>
      <c r="OUT4" s="1"/>
      <c r="OUU4" s="1"/>
      <c r="OUV4" s="1"/>
      <c r="OUW4" s="1"/>
      <c r="OUX4" s="1"/>
      <c r="OUY4" s="1"/>
      <c r="OUZ4" s="1"/>
      <c r="OVA4" s="1"/>
      <c r="OVB4" s="1"/>
      <c r="OVC4" s="1"/>
      <c r="OVD4" s="1"/>
      <c r="OVE4" s="1"/>
      <c r="OVF4" s="1"/>
      <c r="OVG4" s="1"/>
      <c r="OVH4" s="1"/>
      <c r="OVI4" s="1"/>
      <c r="OVJ4" s="1"/>
      <c r="OVK4" s="1"/>
      <c r="OVL4" s="1"/>
      <c r="OVM4" s="1"/>
      <c r="OVN4" s="1"/>
      <c r="OVO4" s="1"/>
      <c r="OVP4" s="1"/>
      <c r="OVQ4" s="1"/>
      <c r="OVR4" s="1"/>
      <c r="OVS4" s="1"/>
      <c r="OVT4" s="1"/>
      <c r="OVU4" s="1"/>
      <c r="OVV4" s="1"/>
      <c r="OVW4" s="1"/>
      <c r="OVX4" s="1"/>
      <c r="OVY4" s="1"/>
      <c r="OVZ4" s="1"/>
      <c r="OWA4" s="1"/>
      <c r="OWB4" s="1"/>
      <c r="OWC4" s="1"/>
      <c r="OWD4" s="1"/>
      <c r="OWE4" s="1"/>
      <c r="OWF4" s="1"/>
      <c r="OWG4" s="1"/>
      <c r="OWH4" s="1"/>
      <c r="OWI4" s="1"/>
      <c r="OWJ4" s="1"/>
      <c r="OWK4" s="1"/>
      <c r="OWL4" s="1"/>
      <c r="OWM4" s="1"/>
      <c r="OWN4" s="1"/>
      <c r="OWO4" s="1"/>
      <c r="OWP4" s="1"/>
      <c r="OWQ4" s="1"/>
      <c r="OWR4" s="1"/>
      <c r="OWS4" s="1"/>
      <c r="OWT4" s="1"/>
      <c r="OWU4" s="1"/>
      <c r="OWV4" s="1"/>
      <c r="OWW4" s="1"/>
      <c r="OWX4" s="1"/>
      <c r="OWY4" s="1"/>
      <c r="OWZ4" s="1"/>
      <c r="OXA4" s="1"/>
      <c r="OXB4" s="1"/>
      <c r="OXC4" s="1"/>
      <c r="OXD4" s="1"/>
      <c r="OXE4" s="1"/>
      <c r="OXF4" s="1"/>
      <c r="OXG4" s="1"/>
      <c r="OXH4" s="1"/>
      <c r="OXI4" s="1"/>
      <c r="OXJ4" s="1"/>
      <c r="OXK4" s="1"/>
      <c r="OXL4" s="1"/>
      <c r="OXM4" s="1"/>
      <c r="OXN4" s="1"/>
      <c r="OXO4" s="1"/>
      <c r="OXP4" s="1"/>
      <c r="OXQ4" s="1"/>
      <c r="OXR4" s="1"/>
      <c r="OXS4" s="1"/>
      <c r="OXT4" s="1"/>
      <c r="OXU4" s="1"/>
      <c r="OXV4" s="1"/>
      <c r="OXW4" s="1"/>
      <c r="OXX4" s="1"/>
      <c r="OXY4" s="1"/>
      <c r="OXZ4" s="1"/>
      <c r="OYA4" s="1"/>
      <c r="OYB4" s="1"/>
      <c r="OYC4" s="1"/>
      <c r="OYD4" s="1"/>
      <c r="OYE4" s="1"/>
      <c r="OYF4" s="1"/>
      <c r="OYG4" s="1"/>
      <c r="OYH4" s="1"/>
      <c r="OYI4" s="1"/>
      <c r="OYJ4" s="1"/>
      <c r="OYK4" s="1"/>
      <c r="OYL4" s="1"/>
      <c r="OYM4" s="1"/>
      <c r="OYN4" s="1"/>
      <c r="OYO4" s="1"/>
      <c r="OYP4" s="1"/>
      <c r="OYQ4" s="1"/>
      <c r="OYR4" s="1"/>
      <c r="OYS4" s="1"/>
      <c r="OYT4" s="1"/>
      <c r="OYU4" s="1"/>
      <c r="OYV4" s="1"/>
      <c r="OYW4" s="1"/>
      <c r="OYX4" s="1"/>
      <c r="OYY4" s="1"/>
      <c r="OYZ4" s="1"/>
      <c r="OZA4" s="1"/>
      <c r="OZB4" s="1"/>
      <c r="OZC4" s="1"/>
      <c r="OZD4" s="1"/>
      <c r="OZE4" s="1"/>
      <c r="OZF4" s="1"/>
      <c r="OZG4" s="1"/>
      <c r="OZH4" s="1"/>
      <c r="OZI4" s="1"/>
      <c r="OZJ4" s="1"/>
      <c r="OZK4" s="1"/>
      <c r="OZL4" s="1"/>
      <c r="OZM4" s="1"/>
      <c r="OZN4" s="1"/>
      <c r="OZO4" s="1"/>
      <c r="OZP4" s="1"/>
      <c r="OZQ4" s="1"/>
      <c r="OZR4" s="1"/>
      <c r="OZS4" s="1"/>
      <c r="OZT4" s="1"/>
      <c r="OZU4" s="1"/>
      <c r="OZV4" s="1"/>
      <c r="OZW4" s="1"/>
      <c r="OZX4" s="1"/>
      <c r="OZY4" s="1"/>
      <c r="OZZ4" s="1"/>
      <c r="PAA4" s="1"/>
      <c r="PAB4" s="1"/>
      <c r="PAC4" s="1"/>
      <c r="PAD4" s="1"/>
      <c r="PAE4" s="1"/>
      <c r="PAF4" s="1"/>
      <c r="PAG4" s="1"/>
      <c r="PAH4" s="1"/>
      <c r="PAI4" s="1"/>
      <c r="PAJ4" s="1"/>
      <c r="PAK4" s="1"/>
      <c r="PAL4" s="1"/>
      <c r="PAM4" s="1"/>
      <c r="PAN4" s="1"/>
      <c r="PAO4" s="1"/>
      <c r="PAP4" s="1"/>
      <c r="PAQ4" s="1"/>
      <c r="PAR4" s="1"/>
      <c r="PAS4" s="1"/>
      <c r="PAT4" s="1"/>
      <c r="PAU4" s="1"/>
      <c r="PAV4" s="1"/>
      <c r="PAW4" s="1"/>
      <c r="PAX4" s="1"/>
      <c r="PAY4" s="1"/>
      <c r="PAZ4" s="1"/>
      <c r="PBA4" s="1"/>
      <c r="PBB4" s="1"/>
      <c r="PBC4" s="1"/>
      <c r="PBD4" s="1"/>
      <c r="PBE4" s="1"/>
      <c r="PBF4" s="1"/>
      <c r="PBG4" s="1"/>
      <c r="PBH4" s="1"/>
      <c r="PBI4" s="1"/>
      <c r="PBJ4" s="1"/>
      <c r="PBK4" s="1"/>
      <c r="PBL4" s="1"/>
      <c r="PBM4" s="1"/>
      <c r="PBN4" s="1"/>
      <c r="PBO4" s="1"/>
      <c r="PBP4" s="1"/>
      <c r="PBQ4" s="1"/>
      <c r="PBR4" s="1"/>
      <c r="PBS4" s="1"/>
      <c r="PBT4" s="1"/>
      <c r="PBU4" s="1"/>
      <c r="PBV4" s="1"/>
      <c r="PBW4" s="1"/>
      <c r="PBX4" s="1"/>
      <c r="PBY4" s="1"/>
      <c r="PBZ4" s="1"/>
      <c r="PCA4" s="1"/>
      <c r="PCB4" s="1"/>
      <c r="PCC4" s="1"/>
      <c r="PCD4" s="1"/>
      <c r="PCE4" s="1"/>
      <c r="PCF4" s="1"/>
      <c r="PCG4" s="1"/>
      <c r="PCH4" s="1"/>
      <c r="PCI4" s="1"/>
      <c r="PCJ4" s="1"/>
      <c r="PCK4" s="1"/>
      <c r="PCL4" s="1"/>
      <c r="PCM4" s="1"/>
      <c r="PCN4" s="1"/>
      <c r="PCO4" s="1"/>
      <c r="PCP4" s="1"/>
      <c r="PCQ4" s="1"/>
      <c r="PCR4" s="1"/>
      <c r="PCS4" s="1"/>
      <c r="PCT4" s="1"/>
      <c r="PCU4" s="1"/>
      <c r="PCV4" s="1"/>
      <c r="PCW4" s="1"/>
      <c r="PCX4" s="1"/>
      <c r="PCY4" s="1"/>
      <c r="PCZ4" s="1"/>
      <c r="PDA4" s="1"/>
      <c r="PDB4" s="1"/>
      <c r="PDC4" s="1"/>
      <c r="PDD4" s="1"/>
      <c r="PDE4" s="1"/>
      <c r="PDF4" s="1"/>
      <c r="PDG4" s="1"/>
      <c r="PDH4" s="1"/>
      <c r="PDI4" s="1"/>
      <c r="PDJ4" s="1"/>
      <c r="PDK4" s="1"/>
      <c r="PDL4" s="1"/>
      <c r="PDM4" s="1"/>
      <c r="PDN4" s="1"/>
      <c r="PDO4" s="1"/>
      <c r="PDP4" s="1"/>
      <c r="PDQ4" s="1"/>
      <c r="PDR4" s="1"/>
      <c r="PDS4" s="1"/>
      <c r="PDT4" s="1"/>
      <c r="PDU4" s="1"/>
      <c r="PDV4" s="1"/>
      <c r="PDW4" s="1"/>
      <c r="PDX4" s="1"/>
      <c r="PDY4" s="1"/>
      <c r="PDZ4" s="1"/>
      <c r="PEA4" s="1"/>
      <c r="PEB4" s="1"/>
      <c r="PEC4" s="1"/>
      <c r="PED4" s="1"/>
      <c r="PEE4" s="1"/>
      <c r="PEF4" s="1"/>
      <c r="PEG4" s="1"/>
      <c r="PEH4" s="1"/>
      <c r="PEI4" s="1"/>
      <c r="PEJ4" s="1"/>
      <c r="PEK4" s="1"/>
      <c r="PEL4" s="1"/>
      <c r="PEM4" s="1"/>
      <c r="PEN4" s="1"/>
      <c r="PEO4" s="1"/>
      <c r="PEP4" s="1"/>
      <c r="PEQ4" s="1"/>
      <c r="PER4" s="1"/>
      <c r="PES4" s="1"/>
      <c r="PET4" s="1"/>
      <c r="PEU4" s="1"/>
      <c r="PEV4" s="1"/>
      <c r="PEW4" s="1"/>
      <c r="PEX4" s="1"/>
      <c r="PEY4" s="1"/>
      <c r="PEZ4" s="1"/>
      <c r="PFA4" s="1"/>
      <c r="PFB4" s="1"/>
      <c r="PFC4" s="1"/>
      <c r="PFD4" s="1"/>
      <c r="PFE4" s="1"/>
      <c r="PFF4" s="1"/>
      <c r="PFG4" s="1"/>
      <c r="PFH4" s="1"/>
      <c r="PFI4" s="1"/>
      <c r="PFJ4" s="1"/>
      <c r="PFK4" s="1"/>
      <c r="PFL4" s="1"/>
      <c r="PFM4" s="1"/>
      <c r="PFN4" s="1"/>
      <c r="PFO4" s="1"/>
      <c r="PFP4" s="1"/>
      <c r="PFQ4" s="1"/>
      <c r="PFR4" s="1"/>
      <c r="PFS4" s="1"/>
      <c r="PFT4" s="1"/>
      <c r="PFU4" s="1"/>
      <c r="PFV4" s="1"/>
      <c r="PFW4" s="1"/>
      <c r="PFX4" s="1"/>
      <c r="PFY4" s="1"/>
      <c r="PFZ4" s="1"/>
      <c r="PGA4" s="1"/>
      <c r="PGB4" s="1"/>
      <c r="PGC4" s="1"/>
      <c r="PGD4" s="1"/>
      <c r="PGE4" s="1"/>
      <c r="PGF4" s="1"/>
      <c r="PGG4" s="1"/>
      <c r="PGH4" s="1"/>
      <c r="PGI4" s="1"/>
      <c r="PGJ4" s="1"/>
      <c r="PGK4" s="1"/>
      <c r="PGL4" s="1"/>
      <c r="PGM4" s="1"/>
      <c r="PGN4" s="1"/>
      <c r="PGO4" s="1"/>
      <c r="PGP4" s="1"/>
      <c r="PGQ4" s="1"/>
      <c r="PGR4" s="1"/>
      <c r="PGS4" s="1"/>
      <c r="PGT4" s="1"/>
      <c r="PGU4" s="1"/>
      <c r="PGV4" s="1"/>
      <c r="PGW4" s="1"/>
      <c r="PGX4" s="1"/>
      <c r="PGY4" s="1"/>
      <c r="PGZ4" s="1"/>
      <c r="PHA4" s="1"/>
      <c r="PHB4" s="1"/>
      <c r="PHC4" s="1"/>
      <c r="PHD4" s="1"/>
      <c r="PHE4" s="1"/>
      <c r="PHF4" s="1"/>
      <c r="PHG4" s="1"/>
      <c r="PHH4" s="1"/>
      <c r="PHI4" s="1"/>
      <c r="PHJ4" s="1"/>
      <c r="PHK4" s="1"/>
      <c r="PHL4" s="1"/>
      <c r="PHM4" s="1"/>
      <c r="PHN4" s="1"/>
      <c r="PHO4" s="1"/>
      <c r="PHP4" s="1"/>
      <c r="PHQ4" s="1"/>
      <c r="PHR4" s="1"/>
      <c r="PHS4" s="1"/>
      <c r="PHT4" s="1"/>
      <c r="PHU4" s="1"/>
      <c r="PHV4" s="1"/>
      <c r="PHW4" s="1"/>
      <c r="PHX4" s="1"/>
      <c r="PHY4" s="1"/>
      <c r="PHZ4" s="1"/>
      <c r="PIA4" s="1"/>
      <c r="PIB4" s="1"/>
      <c r="PIC4" s="1"/>
      <c r="PID4" s="1"/>
      <c r="PIE4" s="1"/>
      <c r="PIF4" s="1"/>
      <c r="PIG4" s="1"/>
      <c r="PIH4" s="1"/>
      <c r="PII4" s="1"/>
      <c r="PIJ4" s="1"/>
      <c r="PIK4" s="1"/>
      <c r="PIL4" s="1"/>
      <c r="PIM4" s="1"/>
      <c r="PIN4" s="1"/>
      <c r="PIO4" s="1"/>
      <c r="PIP4" s="1"/>
      <c r="PIQ4" s="1"/>
      <c r="PIR4" s="1"/>
      <c r="PIS4" s="1"/>
      <c r="PIT4" s="1"/>
      <c r="PIU4" s="1"/>
      <c r="PIV4" s="1"/>
      <c r="PIW4" s="1"/>
      <c r="PIX4" s="1"/>
      <c r="PIY4" s="1"/>
      <c r="PIZ4" s="1"/>
      <c r="PJA4" s="1"/>
      <c r="PJB4" s="1"/>
      <c r="PJC4" s="1"/>
      <c r="PJD4" s="1"/>
      <c r="PJE4" s="1"/>
      <c r="PJF4" s="1"/>
      <c r="PJG4" s="1"/>
      <c r="PJH4" s="1"/>
      <c r="PJI4" s="1"/>
      <c r="PJJ4" s="1"/>
      <c r="PJK4" s="1"/>
      <c r="PJL4" s="1"/>
      <c r="PJM4" s="1"/>
      <c r="PJN4" s="1"/>
      <c r="PJO4" s="1"/>
      <c r="PJP4" s="1"/>
      <c r="PJQ4" s="1"/>
      <c r="PJR4" s="1"/>
      <c r="PJS4" s="1"/>
      <c r="PJT4" s="1"/>
      <c r="PJU4" s="1"/>
      <c r="PJV4" s="1"/>
      <c r="PJW4" s="1"/>
      <c r="PJX4" s="1"/>
      <c r="PJY4" s="1"/>
      <c r="PJZ4" s="1"/>
      <c r="PKA4" s="1"/>
      <c r="PKB4" s="1"/>
      <c r="PKC4" s="1"/>
      <c r="PKD4" s="1"/>
      <c r="PKE4" s="1"/>
      <c r="PKF4" s="1"/>
      <c r="PKG4" s="1"/>
      <c r="PKH4" s="1"/>
      <c r="PKI4" s="1"/>
      <c r="PKJ4" s="1"/>
      <c r="PKK4" s="1"/>
      <c r="PKL4" s="1"/>
      <c r="PKM4" s="1"/>
      <c r="PKN4" s="1"/>
      <c r="PKO4" s="1"/>
      <c r="PKP4" s="1"/>
      <c r="PKQ4" s="1"/>
      <c r="PKR4" s="1"/>
      <c r="PKS4" s="1"/>
      <c r="PKT4" s="1"/>
      <c r="PKU4" s="1"/>
      <c r="PKV4" s="1"/>
      <c r="PKW4" s="1"/>
      <c r="PKX4" s="1"/>
      <c r="PKY4" s="1"/>
      <c r="PKZ4" s="1"/>
      <c r="PLA4" s="1"/>
      <c r="PLB4" s="1"/>
      <c r="PLC4" s="1"/>
      <c r="PLD4" s="1"/>
      <c r="PLE4" s="1"/>
      <c r="PLF4" s="1"/>
      <c r="PLG4" s="1"/>
      <c r="PLH4" s="1"/>
      <c r="PLI4" s="1"/>
      <c r="PLJ4" s="1"/>
      <c r="PLK4" s="1"/>
      <c r="PLL4" s="1"/>
      <c r="PLM4" s="1"/>
      <c r="PLN4" s="1"/>
      <c r="PLO4" s="1"/>
      <c r="PLP4" s="1"/>
      <c r="PLQ4" s="1"/>
      <c r="PLR4" s="1"/>
      <c r="PLS4" s="1"/>
      <c r="PLT4" s="1"/>
      <c r="PLU4" s="1"/>
      <c r="PLV4" s="1"/>
      <c r="PLW4" s="1"/>
      <c r="PLX4" s="1"/>
      <c r="PLY4" s="1"/>
      <c r="PLZ4" s="1"/>
      <c r="PMA4" s="1"/>
      <c r="PMB4" s="1"/>
      <c r="PMC4" s="1"/>
      <c r="PMD4" s="1"/>
      <c r="PME4" s="1"/>
      <c r="PMF4" s="1"/>
      <c r="PMG4" s="1"/>
      <c r="PMH4" s="1"/>
      <c r="PMI4" s="1"/>
      <c r="PMJ4" s="1"/>
      <c r="PMK4" s="1"/>
      <c r="PML4" s="1"/>
      <c r="PMM4" s="1"/>
      <c r="PMN4" s="1"/>
      <c r="PMO4" s="1"/>
      <c r="PMP4" s="1"/>
      <c r="PMQ4" s="1"/>
      <c r="PMR4" s="1"/>
      <c r="PMS4" s="1"/>
      <c r="PMT4" s="1"/>
      <c r="PMU4" s="1"/>
      <c r="PMV4" s="1"/>
      <c r="PMW4" s="1"/>
      <c r="PMX4" s="1"/>
      <c r="PMY4" s="1"/>
      <c r="PMZ4" s="1"/>
      <c r="PNA4" s="1"/>
      <c r="PNB4" s="1"/>
      <c r="PNC4" s="1"/>
      <c r="PND4" s="1"/>
      <c r="PNE4" s="1"/>
      <c r="PNF4" s="1"/>
      <c r="PNG4" s="1"/>
      <c r="PNH4" s="1"/>
      <c r="PNI4" s="1"/>
      <c r="PNJ4" s="1"/>
      <c r="PNK4" s="1"/>
      <c r="PNL4" s="1"/>
      <c r="PNM4" s="1"/>
      <c r="PNN4" s="1"/>
      <c r="PNO4" s="1"/>
      <c r="PNP4" s="1"/>
      <c r="PNQ4" s="1"/>
      <c r="PNR4" s="1"/>
      <c r="PNS4" s="1"/>
      <c r="PNT4" s="1"/>
      <c r="PNU4" s="1"/>
      <c r="PNV4" s="1"/>
      <c r="PNW4" s="1"/>
      <c r="PNX4" s="1"/>
      <c r="PNY4" s="1"/>
      <c r="PNZ4" s="1"/>
      <c r="POA4" s="1"/>
      <c r="POB4" s="1"/>
      <c r="POC4" s="1"/>
      <c r="POD4" s="1"/>
      <c r="POE4" s="1"/>
      <c r="POF4" s="1"/>
      <c r="POG4" s="1"/>
      <c r="POH4" s="1"/>
      <c r="POI4" s="1"/>
      <c r="POJ4" s="1"/>
      <c r="POK4" s="1"/>
      <c r="POL4" s="1"/>
      <c r="POM4" s="1"/>
      <c r="PON4" s="1"/>
      <c r="POO4" s="1"/>
      <c r="POP4" s="1"/>
      <c r="POQ4" s="1"/>
      <c r="POR4" s="1"/>
      <c r="POS4" s="1"/>
      <c r="POT4" s="1"/>
      <c r="POU4" s="1"/>
      <c r="POV4" s="1"/>
      <c r="POW4" s="1"/>
      <c r="POX4" s="1"/>
      <c r="POY4" s="1"/>
      <c r="POZ4" s="1"/>
      <c r="PPA4" s="1"/>
      <c r="PPB4" s="1"/>
      <c r="PPC4" s="1"/>
      <c r="PPD4" s="1"/>
      <c r="PPE4" s="1"/>
      <c r="PPF4" s="1"/>
      <c r="PPG4" s="1"/>
      <c r="PPH4" s="1"/>
      <c r="PPI4" s="1"/>
      <c r="PPJ4" s="1"/>
      <c r="PPK4" s="1"/>
      <c r="PPL4" s="1"/>
      <c r="PPM4" s="1"/>
      <c r="PPN4" s="1"/>
      <c r="PPO4" s="1"/>
      <c r="PPP4" s="1"/>
      <c r="PPQ4" s="1"/>
      <c r="PPR4" s="1"/>
      <c r="PPS4" s="1"/>
      <c r="PPT4" s="1"/>
      <c r="PPU4" s="1"/>
      <c r="PPV4" s="1"/>
      <c r="PPW4" s="1"/>
      <c r="PPX4" s="1"/>
      <c r="PPY4" s="1"/>
      <c r="PPZ4" s="1"/>
      <c r="PQA4" s="1"/>
      <c r="PQB4" s="1"/>
      <c r="PQC4" s="1"/>
      <c r="PQD4" s="1"/>
      <c r="PQE4" s="1"/>
      <c r="PQF4" s="1"/>
      <c r="PQG4" s="1"/>
      <c r="PQH4" s="1"/>
      <c r="PQI4" s="1"/>
      <c r="PQJ4" s="1"/>
      <c r="PQK4" s="1"/>
      <c r="PQL4" s="1"/>
      <c r="PQM4" s="1"/>
      <c r="PQN4" s="1"/>
      <c r="PQO4" s="1"/>
      <c r="PQP4" s="1"/>
      <c r="PQQ4" s="1"/>
      <c r="PQR4" s="1"/>
      <c r="PQS4" s="1"/>
      <c r="PQT4" s="1"/>
      <c r="PQU4" s="1"/>
      <c r="PQV4" s="1"/>
      <c r="PQW4" s="1"/>
      <c r="PQX4" s="1"/>
      <c r="PQY4" s="1"/>
      <c r="PQZ4" s="1"/>
      <c r="PRA4" s="1"/>
      <c r="PRB4" s="1"/>
      <c r="PRC4" s="1"/>
      <c r="PRD4" s="1"/>
      <c r="PRE4" s="1"/>
      <c r="PRF4" s="1"/>
      <c r="PRG4" s="1"/>
      <c r="PRH4" s="1"/>
      <c r="PRI4" s="1"/>
      <c r="PRJ4" s="1"/>
      <c r="PRK4" s="1"/>
      <c r="PRL4" s="1"/>
      <c r="PRM4" s="1"/>
      <c r="PRN4" s="1"/>
      <c r="PRO4" s="1"/>
      <c r="PRP4" s="1"/>
      <c r="PRQ4" s="1"/>
      <c r="PRR4" s="1"/>
      <c r="PRS4" s="1"/>
      <c r="PRT4" s="1"/>
      <c r="PRU4" s="1"/>
      <c r="PRV4" s="1"/>
      <c r="PRW4" s="1"/>
      <c r="PRX4" s="1"/>
      <c r="PRY4" s="1"/>
      <c r="PRZ4" s="1"/>
      <c r="PSA4" s="1"/>
      <c r="PSB4" s="1"/>
      <c r="PSC4" s="1"/>
      <c r="PSD4" s="1"/>
      <c r="PSE4" s="1"/>
      <c r="PSF4" s="1"/>
      <c r="PSG4" s="1"/>
      <c r="PSH4" s="1"/>
      <c r="PSI4" s="1"/>
      <c r="PSJ4" s="1"/>
      <c r="PSK4" s="1"/>
      <c r="PSL4" s="1"/>
      <c r="PSM4" s="1"/>
      <c r="PSN4" s="1"/>
      <c r="PSO4" s="1"/>
      <c r="PSP4" s="1"/>
      <c r="PSQ4" s="1"/>
      <c r="PSR4" s="1"/>
      <c r="PSS4" s="1"/>
      <c r="PST4" s="1"/>
      <c r="PSU4" s="1"/>
      <c r="PSV4" s="1"/>
      <c r="PSW4" s="1"/>
      <c r="PSX4" s="1"/>
      <c r="PSY4" s="1"/>
      <c r="PSZ4" s="1"/>
      <c r="PTA4" s="1"/>
      <c r="PTB4" s="1"/>
      <c r="PTC4" s="1"/>
      <c r="PTD4" s="1"/>
      <c r="PTE4" s="1"/>
      <c r="PTF4" s="1"/>
      <c r="PTG4" s="1"/>
      <c r="PTH4" s="1"/>
      <c r="PTI4" s="1"/>
      <c r="PTJ4" s="1"/>
      <c r="PTK4" s="1"/>
      <c r="PTL4" s="1"/>
      <c r="PTM4" s="1"/>
      <c r="PTN4" s="1"/>
      <c r="PTO4" s="1"/>
      <c r="PTP4" s="1"/>
      <c r="PTQ4" s="1"/>
      <c r="PTR4" s="1"/>
      <c r="PTS4" s="1"/>
      <c r="PTT4" s="1"/>
      <c r="PTU4" s="1"/>
      <c r="PTV4" s="1"/>
      <c r="PTW4" s="1"/>
      <c r="PTX4" s="1"/>
      <c r="PTY4" s="1"/>
      <c r="PTZ4" s="1"/>
      <c r="PUA4" s="1"/>
      <c r="PUB4" s="1"/>
      <c r="PUC4" s="1"/>
      <c r="PUD4" s="1"/>
      <c r="PUE4" s="1"/>
      <c r="PUF4" s="1"/>
      <c r="PUG4" s="1"/>
      <c r="PUH4" s="1"/>
      <c r="PUI4" s="1"/>
      <c r="PUJ4" s="1"/>
      <c r="PUK4" s="1"/>
      <c r="PUL4" s="1"/>
      <c r="PUM4" s="1"/>
      <c r="PUN4" s="1"/>
      <c r="PUO4" s="1"/>
      <c r="PUP4" s="1"/>
      <c r="PUQ4" s="1"/>
      <c r="PUR4" s="1"/>
      <c r="PUS4" s="1"/>
      <c r="PUT4" s="1"/>
      <c r="PUU4" s="1"/>
      <c r="PUV4" s="1"/>
      <c r="PUW4" s="1"/>
      <c r="PUX4" s="1"/>
      <c r="PUY4" s="1"/>
      <c r="PUZ4" s="1"/>
      <c r="PVA4" s="1"/>
      <c r="PVB4" s="1"/>
      <c r="PVC4" s="1"/>
      <c r="PVD4" s="1"/>
      <c r="PVE4" s="1"/>
      <c r="PVF4" s="1"/>
      <c r="PVG4" s="1"/>
      <c r="PVH4" s="1"/>
      <c r="PVI4" s="1"/>
      <c r="PVJ4" s="1"/>
      <c r="PVK4" s="1"/>
      <c r="PVL4" s="1"/>
      <c r="PVM4" s="1"/>
      <c r="PVN4" s="1"/>
      <c r="PVO4" s="1"/>
      <c r="PVP4" s="1"/>
      <c r="PVQ4" s="1"/>
      <c r="PVR4" s="1"/>
      <c r="PVS4" s="1"/>
      <c r="PVT4" s="1"/>
      <c r="PVU4" s="1"/>
      <c r="PVV4" s="1"/>
      <c r="PVW4" s="1"/>
      <c r="PVX4" s="1"/>
      <c r="PVY4" s="1"/>
      <c r="PVZ4" s="1"/>
      <c r="PWA4" s="1"/>
      <c r="PWB4" s="1"/>
      <c r="PWC4" s="1"/>
      <c r="PWD4" s="1"/>
      <c r="PWE4" s="1"/>
      <c r="PWF4" s="1"/>
      <c r="PWG4" s="1"/>
      <c r="PWH4" s="1"/>
      <c r="PWI4" s="1"/>
      <c r="PWJ4" s="1"/>
      <c r="PWK4" s="1"/>
      <c r="PWL4" s="1"/>
      <c r="PWM4" s="1"/>
      <c r="PWN4" s="1"/>
      <c r="PWO4" s="1"/>
      <c r="PWP4" s="1"/>
      <c r="PWQ4" s="1"/>
      <c r="PWR4" s="1"/>
      <c r="PWS4" s="1"/>
      <c r="PWT4" s="1"/>
      <c r="PWU4" s="1"/>
      <c r="PWV4" s="1"/>
      <c r="PWW4" s="1"/>
      <c r="PWX4" s="1"/>
      <c r="PWY4" s="1"/>
      <c r="PWZ4" s="1"/>
      <c r="PXA4" s="1"/>
      <c r="PXB4" s="1"/>
      <c r="PXC4" s="1"/>
      <c r="PXD4" s="1"/>
      <c r="PXE4" s="1"/>
      <c r="PXF4" s="1"/>
      <c r="PXG4" s="1"/>
      <c r="PXH4" s="1"/>
      <c r="PXI4" s="1"/>
      <c r="PXJ4" s="1"/>
      <c r="PXK4" s="1"/>
      <c r="PXL4" s="1"/>
      <c r="PXM4" s="1"/>
      <c r="PXN4" s="1"/>
      <c r="PXO4" s="1"/>
      <c r="PXP4" s="1"/>
      <c r="PXQ4" s="1"/>
      <c r="PXR4" s="1"/>
      <c r="PXS4" s="1"/>
      <c r="PXT4" s="1"/>
      <c r="PXU4" s="1"/>
      <c r="PXV4" s="1"/>
      <c r="PXW4" s="1"/>
      <c r="PXX4" s="1"/>
      <c r="PXY4" s="1"/>
      <c r="PXZ4" s="1"/>
      <c r="PYA4" s="1"/>
      <c r="PYB4" s="1"/>
      <c r="PYC4" s="1"/>
      <c r="PYD4" s="1"/>
      <c r="PYE4" s="1"/>
      <c r="PYF4" s="1"/>
      <c r="PYG4" s="1"/>
      <c r="PYH4" s="1"/>
      <c r="PYI4" s="1"/>
      <c r="PYJ4" s="1"/>
      <c r="PYK4" s="1"/>
      <c r="PYL4" s="1"/>
      <c r="PYM4" s="1"/>
      <c r="PYN4" s="1"/>
      <c r="PYO4" s="1"/>
      <c r="PYP4" s="1"/>
      <c r="PYQ4" s="1"/>
      <c r="PYR4" s="1"/>
      <c r="PYS4" s="1"/>
      <c r="PYT4" s="1"/>
      <c r="PYU4" s="1"/>
      <c r="PYV4" s="1"/>
      <c r="PYW4" s="1"/>
      <c r="PYX4" s="1"/>
      <c r="PYY4" s="1"/>
      <c r="PYZ4" s="1"/>
      <c r="PZA4" s="1"/>
      <c r="PZB4" s="1"/>
      <c r="PZC4" s="1"/>
      <c r="PZD4" s="1"/>
      <c r="PZE4" s="1"/>
      <c r="PZF4" s="1"/>
      <c r="PZG4" s="1"/>
      <c r="PZH4" s="1"/>
      <c r="PZI4" s="1"/>
      <c r="PZJ4" s="1"/>
      <c r="PZK4" s="1"/>
      <c r="PZL4" s="1"/>
      <c r="PZM4" s="1"/>
      <c r="PZN4" s="1"/>
      <c r="PZO4" s="1"/>
      <c r="PZP4" s="1"/>
      <c r="PZQ4" s="1"/>
      <c r="PZR4" s="1"/>
      <c r="PZS4" s="1"/>
      <c r="PZT4" s="1"/>
      <c r="PZU4" s="1"/>
      <c r="PZV4" s="1"/>
      <c r="PZW4" s="1"/>
      <c r="PZX4" s="1"/>
      <c r="PZY4" s="1"/>
      <c r="PZZ4" s="1"/>
      <c r="QAA4" s="1"/>
      <c r="QAB4" s="1"/>
      <c r="QAC4" s="1"/>
      <c r="QAD4" s="1"/>
      <c r="QAE4" s="1"/>
      <c r="QAF4" s="1"/>
      <c r="QAG4" s="1"/>
      <c r="QAH4" s="1"/>
      <c r="QAI4" s="1"/>
      <c r="QAJ4" s="1"/>
      <c r="QAK4" s="1"/>
      <c r="QAL4" s="1"/>
      <c r="QAM4" s="1"/>
      <c r="QAN4" s="1"/>
      <c r="QAO4" s="1"/>
      <c r="QAP4" s="1"/>
      <c r="QAQ4" s="1"/>
      <c r="QAR4" s="1"/>
      <c r="QAS4" s="1"/>
      <c r="QAT4" s="1"/>
      <c r="QAU4" s="1"/>
      <c r="QAV4" s="1"/>
      <c r="QAW4" s="1"/>
      <c r="QAX4" s="1"/>
      <c r="QAY4" s="1"/>
      <c r="QAZ4" s="1"/>
      <c r="QBA4" s="1"/>
      <c r="QBB4" s="1"/>
      <c r="QBC4" s="1"/>
      <c r="QBD4" s="1"/>
      <c r="QBE4" s="1"/>
      <c r="QBF4" s="1"/>
      <c r="QBG4" s="1"/>
      <c r="QBH4" s="1"/>
      <c r="QBI4" s="1"/>
      <c r="QBJ4" s="1"/>
      <c r="QBK4" s="1"/>
      <c r="QBL4" s="1"/>
      <c r="QBM4" s="1"/>
      <c r="QBN4" s="1"/>
      <c r="QBO4" s="1"/>
      <c r="QBP4" s="1"/>
      <c r="QBQ4" s="1"/>
      <c r="QBR4" s="1"/>
      <c r="QBS4" s="1"/>
      <c r="QBT4" s="1"/>
      <c r="QBU4" s="1"/>
      <c r="QBV4" s="1"/>
      <c r="QBW4" s="1"/>
      <c r="QBX4" s="1"/>
      <c r="QBY4" s="1"/>
      <c r="QBZ4" s="1"/>
      <c r="QCA4" s="1"/>
      <c r="QCB4" s="1"/>
      <c r="QCC4" s="1"/>
      <c r="QCD4" s="1"/>
      <c r="QCE4" s="1"/>
      <c r="QCF4" s="1"/>
      <c r="QCG4" s="1"/>
      <c r="QCH4" s="1"/>
      <c r="QCI4" s="1"/>
      <c r="QCJ4" s="1"/>
      <c r="QCK4" s="1"/>
      <c r="QCL4" s="1"/>
      <c r="QCM4" s="1"/>
      <c r="QCN4" s="1"/>
      <c r="QCO4" s="1"/>
      <c r="QCP4" s="1"/>
      <c r="QCQ4" s="1"/>
      <c r="QCR4" s="1"/>
      <c r="QCS4" s="1"/>
      <c r="QCT4" s="1"/>
      <c r="QCU4" s="1"/>
      <c r="QCV4" s="1"/>
      <c r="QCW4" s="1"/>
      <c r="QCX4" s="1"/>
      <c r="QCY4" s="1"/>
      <c r="QCZ4" s="1"/>
      <c r="QDA4" s="1"/>
      <c r="QDB4" s="1"/>
      <c r="QDC4" s="1"/>
      <c r="QDD4" s="1"/>
      <c r="QDE4" s="1"/>
      <c r="QDF4" s="1"/>
      <c r="QDG4" s="1"/>
      <c r="QDH4" s="1"/>
      <c r="QDI4" s="1"/>
      <c r="QDJ4" s="1"/>
      <c r="QDK4" s="1"/>
      <c r="QDL4" s="1"/>
      <c r="QDM4" s="1"/>
      <c r="QDN4" s="1"/>
      <c r="QDO4" s="1"/>
      <c r="QDP4" s="1"/>
      <c r="QDQ4" s="1"/>
      <c r="QDR4" s="1"/>
      <c r="QDS4" s="1"/>
      <c r="QDT4" s="1"/>
      <c r="QDU4" s="1"/>
      <c r="QDV4" s="1"/>
      <c r="QDW4" s="1"/>
      <c r="QDX4" s="1"/>
      <c r="QDY4" s="1"/>
      <c r="QDZ4" s="1"/>
      <c r="QEA4" s="1"/>
      <c r="QEB4" s="1"/>
      <c r="QEC4" s="1"/>
      <c r="QED4" s="1"/>
      <c r="QEE4" s="1"/>
      <c r="QEF4" s="1"/>
      <c r="QEG4" s="1"/>
      <c r="QEH4" s="1"/>
      <c r="QEI4" s="1"/>
      <c r="QEJ4" s="1"/>
      <c r="QEK4" s="1"/>
      <c r="QEL4" s="1"/>
      <c r="QEM4" s="1"/>
      <c r="QEN4" s="1"/>
      <c r="QEO4" s="1"/>
      <c r="QEP4" s="1"/>
      <c r="QEQ4" s="1"/>
      <c r="QER4" s="1"/>
      <c r="QES4" s="1"/>
      <c r="QET4" s="1"/>
      <c r="QEU4" s="1"/>
      <c r="QEV4" s="1"/>
      <c r="QEW4" s="1"/>
      <c r="QEX4" s="1"/>
      <c r="QEY4" s="1"/>
      <c r="QEZ4" s="1"/>
      <c r="QFA4" s="1"/>
      <c r="QFB4" s="1"/>
      <c r="QFC4" s="1"/>
      <c r="QFD4" s="1"/>
      <c r="QFE4" s="1"/>
      <c r="QFF4" s="1"/>
      <c r="QFG4" s="1"/>
      <c r="QFH4" s="1"/>
      <c r="QFI4" s="1"/>
      <c r="QFJ4" s="1"/>
      <c r="QFK4" s="1"/>
      <c r="QFL4" s="1"/>
      <c r="QFM4" s="1"/>
      <c r="QFN4" s="1"/>
      <c r="QFO4" s="1"/>
      <c r="QFP4" s="1"/>
      <c r="QFQ4" s="1"/>
      <c r="QFR4" s="1"/>
      <c r="QFS4" s="1"/>
      <c r="QFT4" s="1"/>
      <c r="QFU4" s="1"/>
      <c r="QFV4" s="1"/>
      <c r="QFW4" s="1"/>
      <c r="QFX4" s="1"/>
      <c r="QFY4" s="1"/>
      <c r="QFZ4" s="1"/>
      <c r="QGA4" s="1"/>
      <c r="QGB4" s="1"/>
      <c r="QGC4" s="1"/>
      <c r="QGD4" s="1"/>
      <c r="QGE4" s="1"/>
      <c r="QGF4" s="1"/>
      <c r="QGG4" s="1"/>
      <c r="QGH4" s="1"/>
      <c r="QGI4" s="1"/>
      <c r="QGJ4" s="1"/>
      <c r="QGK4" s="1"/>
      <c r="QGL4" s="1"/>
      <c r="QGM4" s="1"/>
      <c r="QGN4" s="1"/>
      <c r="QGO4" s="1"/>
      <c r="QGP4" s="1"/>
      <c r="QGQ4" s="1"/>
      <c r="QGR4" s="1"/>
      <c r="QGS4" s="1"/>
      <c r="QGT4" s="1"/>
      <c r="QGU4" s="1"/>
      <c r="QGV4" s="1"/>
      <c r="QGW4" s="1"/>
      <c r="QGX4" s="1"/>
      <c r="QGY4" s="1"/>
      <c r="QGZ4" s="1"/>
      <c r="QHA4" s="1"/>
      <c r="QHB4" s="1"/>
      <c r="QHC4" s="1"/>
      <c r="QHD4" s="1"/>
      <c r="QHE4" s="1"/>
      <c r="QHF4" s="1"/>
      <c r="QHG4" s="1"/>
      <c r="QHH4" s="1"/>
      <c r="QHI4" s="1"/>
      <c r="QHJ4" s="1"/>
      <c r="QHK4" s="1"/>
      <c r="QHL4" s="1"/>
      <c r="QHM4" s="1"/>
      <c r="QHN4" s="1"/>
      <c r="QHO4" s="1"/>
      <c r="QHP4" s="1"/>
      <c r="QHQ4" s="1"/>
      <c r="QHR4" s="1"/>
      <c r="QHS4" s="1"/>
      <c r="QHT4" s="1"/>
      <c r="QHU4" s="1"/>
      <c r="QHV4" s="1"/>
      <c r="QHW4" s="1"/>
      <c r="QHX4" s="1"/>
      <c r="QHY4" s="1"/>
      <c r="QHZ4" s="1"/>
      <c r="QIA4" s="1"/>
      <c r="QIB4" s="1"/>
      <c r="QIC4" s="1"/>
      <c r="QID4" s="1"/>
      <c r="QIE4" s="1"/>
      <c r="QIF4" s="1"/>
      <c r="QIG4" s="1"/>
      <c r="QIH4" s="1"/>
      <c r="QII4" s="1"/>
      <c r="QIJ4" s="1"/>
      <c r="QIK4" s="1"/>
      <c r="QIL4" s="1"/>
      <c r="QIM4" s="1"/>
      <c r="QIN4" s="1"/>
      <c r="QIO4" s="1"/>
      <c r="QIP4" s="1"/>
      <c r="QIQ4" s="1"/>
      <c r="QIR4" s="1"/>
      <c r="QIS4" s="1"/>
      <c r="QIT4" s="1"/>
      <c r="QIU4" s="1"/>
      <c r="QIV4" s="1"/>
      <c r="QIW4" s="1"/>
      <c r="QIX4" s="1"/>
      <c r="QIY4" s="1"/>
      <c r="QIZ4" s="1"/>
      <c r="QJA4" s="1"/>
      <c r="QJB4" s="1"/>
      <c r="QJC4" s="1"/>
      <c r="QJD4" s="1"/>
      <c r="QJE4" s="1"/>
      <c r="QJF4" s="1"/>
      <c r="QJG4" s="1"/>
      <c r="QJH4" s="1"/>
      <c r="QJI4" s="1"/>
      <c r="QJJ4" s="1"/>
      <c r="QJK4" s="1"/>
      <c r="QJL4" s="1"/>
      <c r="QJM4" s="1"/>
      <c r="QJN4" s="1"/>
      <c r="QJO4" s="1"/>
      <c r="QJP4" s="1"/>
      <c r="QJQ4" s="1"/>
      <c r="QJR4" s="1"/>
      <c r="QJS4" s="1"/>
      <c r="QJT4" s="1"/>
      <c r="QJU4" s="1"/>
      <c r="QJV4" s="1"/>
      <c r="QJW4" s="1"/>
      <c r="QJX4" s="1"/>
      <c r="QJY4" s="1"/>
      <c r="QJZ4" s="1"/>
      <c r="QKA4" s="1"/>
      <c r="QKB4" s="1"/>
      <c r="QKC4" s="1"/>
      <c r="QKD4" s="1"/>
      <c r="QKE4" s="1"/>
      <c r="QKF4" s="1"/>
      <c r="QKG4" s="1"/>
      <c r="QKH4" s="1"/>
      <c r="QKI4" s="1"/>
      <c r="QKJ4" s="1"/>
      <c r="QKK4" s="1"/>
      <c r="QKL4" s="1"/>
      <c r="QKM4" s="1"/>
      <c r="QKN4" s="1"/>
      <c r="QKO4" s="1"/>
      <c r="QKP4" s="1"/>
      <c r="QKQ4" s="1"/>
      <c r="QKR4" s="1"/>
      <c r="QKS4" s="1"/>
      <c r="QKT4" s="1"/>
      <c r="QKU4" s="1"/>
      <c r="QKV4" s="1"/>
      <c r="QKW4" s="1"/>
      <c r="QKX4" s="1"/>
      <c r="QKY4" s="1"/>
      <c r="QKZ4" s="1"/>
      <c r="QLA4" s="1"/>
      <c r="QLB4" s="1"/>
      <c r="QLC4" s="1"/>
      <c r="QLD4" s="1"/>
      <c r="QLE4" s="1"/>
      <c r="QLF4" s="1"/>
      <c r="QLG4" s="1"/>
      <c r="QLH4" s="1"/>
      <c r="QLI4" s="1"/>
      <c r="QLJ4" s="1"/>
      <c r="QLK4" s="1"/>
      <c r="QLL4" s="1"/>
      <c r="QLM4" s="1"/>
      <c r="QLN4" s="1"/>
      <c r="QLO4" s="1"/>
      <c r="QLP4" s="1"/>
      <c r="QLQ4" s="1"/>
      <c r="QLR4" s="1"/>
      <c r="QLS4" s="1"/>
      <c r="QLT4" s="1"/>
      <c r="QLU4" s="1"/>
      <c r="QLV4" s="1"/>
      <c r="QLW4" s="1"/>
      <c r="QLX4" s="1"/>
      <c r="QLY4" s="1"/>
      <c r="QLZ4" s="1"/>
      <c r="QMA4" s="1"/>
      <c r="QMB4" s="1"/>
      <c r="QMC4" s="1"/>
      <c r="QMD4" s="1"/>
      <c r="QME4" s="1"/>
      <c r="QMF4" s="1"/>
      <c r="QMG4" s="1"/>
      <c r="QMH4" s="1"/>
      <c r="QMI4" s="1"/>
      <c r="QMJ4" s="1"/>
      <c r="QMK4" s="1"/>
      <c r="QML4" s="1"/>
      <c r="QMM4" s="1"/>
      <c r="QMN4" s="1"/>
      <c r="QMO4" s="1"/>
      <c r="QMP4" s="1"/>
      <c r="QMQ4" s="1"/>
      <c r="QMR4" s="1"/>
      <c r="QMS4" s="1"/>
      <c r="QMT4" s="1"/>
      <c r="QMU4" s="1"/>
      <c r="QMV4" s="1"/>
      <c r="QMW4" s="1"/>
      <c r="QMX4" s="1"/>
      <c r="QMY4" s="1"/>
      <c r="QMZ4" s="1"/>
      <c r="QNA4" s="1"/>
      <c r="QNB4" s="1"/>
      <c r="QNC4" s="1"/>
      <c r="QND4" s="1"/>
      <c r="QNE4" s="1"/>
      <c r="QNF4" s="1"/>
      <c r="QNG4" s="1"/>
      <c r="QNH4" s="1"/>
      <c r="QNI4" s="1"/>
      <c r="QNJ4" s="1"/>
      <c r="QNK4" s="1"/>
      <c r="QNL4" s="1"/>
      <c r="QNM4" s="1"/>
      <c r="QNN4" s="1"/>
      <c r="QNO4" s="1"/>
      <c r="QNP4" s="1"/>
      <c r="QNQ4" s="1"/>
      <c r="QNR4" s="1"/>
      <c r="QNS4" s="1"/>
      <c r="QNT4" s="1"/>
      <c r="QNU4" s="1"/>
      <c r="QNV4" s="1"/>
      <c r="QNW4" s="1"/>
      <c r="QNX4" s="1"/>
      <c r="QNY4" s="1"/>
      <c r="QNZ4" s="1"/>
      <c r="QOA4" s="1"/>
      <c r="QOB4" s="1"/>
      <c r="QOC4" s="1"/>
      <c r="QOD4" s="1"/>
      <c r="QOE4" s="1"/>
      <c r="QOF4" s="1"/>
      <c r="QOG4" s="1"/>
      <c r="QOH4" s="1"/>
      <c r="QOI4" s="1"/>
      <c r="QOJ4" s="1"/>
      <c r="QOK4" s="1"/>
      <c r="QOL4" s="1"/>
      <c r="QOM4" s="1"/>
      <c r="QON4" s="1"/>
      <c r="QOO4" s="1"/>
      <c r="QOP4" s="1"/>
      <c r="QOQ4" s="1"/>
      <c r="QOR4" s="1"/>
      <c r="QOS4" s="1"/>
      <c r="QOT4" s="1"/>
      <c r="QOU4" s="1"/>
      <c r="QOV4" s="1"/>
      <c r="QOW4" s="1"/>
      <c r="QOX4" s="1"/>
      <c r="QOY4" s="1"/>
      <c r="QOZ4" s="1"/>
      <c r="QPA4" s="1"/>
      <c r="QPB4" s="1"/>
      <c r="QPC4" s="1"/>
      <c r="QPD4" s="1"/>
      <c r="QPE4" s="1"/>
      <c r="QPF4" s="1"/>
      <c r="QPG4" s="1"/>
      <c r="QPH4" s="1"/>
      <c r="QPI4" s="1"/>
      <c r="QPJ4" s="1"/>
      <c r="QPK4" s="1"/>
      <c r="QPL4" s="1"/>
      <c r="QPM4" s="1"/>
      <c r="QPN4" s="1"/>
      <c r="QPO4" s="1"/>
      <c r="QPP4" s="1"/>
      <c r="QPQ4" s="1"/>
      <c r="QPR4" s="1"/>
      <c r="QPS4" s="1"/>
      <c r="QPT4" s="1"/>
      <c r="QPU4" s="1"/>
      <c r="QPV4" s="1"/>
      <c r="QPW4" s="1"/>
      <c r="QPX4" s="1"/>
      <c r="QPY4" s="1"/>
      <c r="QPZ4" s="1"/>
      <c r="QQA4" s="1"/>
      <c r="QQB4" s="1"/>
      <c r="QQC4" s="1"/>
      <c r="QQD4" s="1"/>
      <c r="QQE4" s="1"/>
      <c r="QQF4" s="1"/>
      <c r="QQG4" s="1"/>
      <c r="QQH4" s="1"/>
      <c r="QQI4" s="1"/>
      <c r="QQJ4" s="1"/>
      <c r="QQK4" s="1"/>
      <c r="QQL4" s="1"/>
      <c r="QQM4" s="1"/>
      <c r="QQN4" s="1"/>
      <c r="QQO4" s="1"/>
      <c r="QQP4" s="1"/>
      <c r="QQQ4" s="1"/>
      <c r="QQR4" s="1"/>
      <c r="QQS4" s="1"/>
      <c r="QQT4" s="1"/>
      <c r="QQU4" s="1"/>
      <c r="QQV4" s="1"/>
      <c r="QQW4" s="1"/>
      <c r="QQX4" s="1"/>
      <c r="QQY4" s="1"/>
      <c r="QQZ4" s="1"/>
      <c r="QRA4" s="1"/>
      <c r="QRB4" s="1"/>
      <c r="QRC4" s="1"/>
      <c r="QRD4" s="1"/>
      <c r="QRE4" s="1"/>
      <c r="QRF4" s="1"/>
      <c r="QRG4" s="1"/>
      <c r="QRH4" s="1"/>
      <c r="QRI4" s="1"/>
      <c r="QRJ4" s="1"/>
      <c r="QRK4" s="1"/>
      <c r="QRL4" s="1"/>
      <c r="QRM4" s="1"/>
      <c r="QRN4" s="1"/>
      <c r="QRO4" s="1"/>
      <c r="QRP4" s="1"/>
      <c r="QRQ4" s="1"/>
      <c r="QRR4" s="1"/>
      <c r="QRS4" s="1"/>
      <c r="QRT4" s="1"/>
      <c r="QRU4" s="1"/>
      <c r="QRV4" s="1"/>
      <c r="QRW4" s="1"/>
      <c r="QRX4" s="1"/>
      <c r="QRY4" s="1"/>
      <c r="QRZ4" s="1"/>
      <c r="QSA4" s="1"/>
      <c r="QSB4" s="1"/>
      <c r="QSC4" s="1"/>
      <c r="QSD4" s="1"/>
      <c r="QSE4" s="1"/>
      <c r="QSF4" s="1"/>
      <c r="QSG4" s="1"/>
      <c r="QSH4" s="1"/>
      <c r="QSI4" s="1"/>
      <c r="QSJ4" s="1"/>
      <c r="QSK4" s="1"/>
      <c r="QSL4" s="1"/>
      <c r="QSM4" s="1"/>
      <c r="QSN4" s="1"/>
      <c r="QSO4" s="1"/>
      <c r="QSP4" s="1"/>
      <c r="QSQ4" s="1"/>
      <c r="QSR4" s="1"/>
      <c r="QSS4" s="1"/>
      <c r="QST4" s="1"/>
      <c r="QSU4" s="1"/>
      <c r="QSV4" s="1"/>
      <c r="QSW4" s="1"/>
      <c r="QSX4" s="1"/>
      <c r="QSY4" s="1"/>
      <c r="QSZ4" s="1"/>
      <c r="QTA4" s="1"/>
      <c r="QTB4" s="1"/>
      <c r="QTC4" s="1"/>
      <c r="QTD4" s="1"/>
      <c r="QTE4" s="1"/>
      <c r="QTF4" s="1"/>
      <c r="QTG4" s="1"/>
      <c r="QTH4" s="1"/>
      <c r="QTI4" s="1"/>
      <c r="QTJ4" s="1"/>
      <c r="QTK4" s="1"/>
      <c r="QTL4" s="1"/>
      <c r="QTM4" s="1"/>
      <c r="QTN4" s="1"/>
      <c r="QTO4" s="1"/>
      <c r="QTP4" s="1"/>
      <c r="QTQ4" s="1"/>
      <c r="QTR4" s="1"/>
      <c r="QTS4" s="1"/>
      <c r="QTT4" s="1"/>
      <c r="QTU4" s="1"/>
      <c r="QTV4" s="1"/>
      <c r="QTW4" s="1"/>
      <c r="QTX4" s="1"/>
      <c r="QTY4" s="1"/>
      <c r="QTZ4" s="1"/>
      <c r="QUA4" s="1"/>
      <c r="QUB4" s="1"/>
      <c r="QUC4" s="1"/>
      <c r="QUD4" s="1"/>
      <c r="QUE4" s="1"/>
      <c r="QUF4" s="1"/>
      <c r="QUG4" s="1"/>
      <c r="QUH4" s="1"/>
      <c r="QUI4" s="1"/>
      <c r="QUJ4" s="1"/>
      <c r="QUK4" s="1"/>
      <c r="QUL4" s="1"/>
      <c r="QUM4" s="1"/>
      <c r="QUN4" s="1"/>
      <c r="QUO4" s="1"/>
      <c r="QUP4" s="1"/>
      <c r="QUQ4" s="1"/>
      <c r="QUR4" s="1"/>
      <c r="QUS4" s="1"/>
      <c r="QUT4" s="1"/>
      <c r="QUU4" s="1"/>
      <c r="QUV4" s="1"/>
      <c r="QUW4" s="1"/>
      <c r="QUX4" s="1"/>
      <c r="QUY4" s="1"/>
      <c r="QUZ4" s="1"/>
      <c r="QVA4" s="1"/>
      <c r="QVB4" s="1"/>
      <c r="QVC4" s="1"/>
      <c r="QVD4" s="1"/>
      <c r="QVE4" s="1"/>
      <c r="QVF4" s="1"/>
      <c r="QVG4" s="1"/>
      <c r="QVH4" s="1"/>
      <c r="QVI4" s="1"/>
      <c r="QVJ4" s="1"/>
      <c r="QVK4" s="1"/>
      <c r="QVL4" s="1"/>
      <c r="QVM4" s="1"/>
      <c r="QVN4" s="1"/>
      <c r="QVO4" s="1"/>
      <c r="QVP4" s="1"/>
      <c r="QVQ4" s="1"/>
      <c r="QVR4" s="1"/>
      <c r="QVS4" s="1"/>
      <c r="QVT4" s="1"/>
      <c r="QVU4" s="1"/>
      <c r="QVV4" s="1"/>
      <c r="QVW4" s="1"/>
      <c r="QVX4" s="1"/>
      <c r="QVY4" s="1"/>
      <c r="QVZ4" s="1"/>
      <c r="QWA4" s="1"/>
      <c r="QWB4" s="1"/>
      <c r="QWC4" s="1"/>
      <c r="QWD4" s="1"/>
      <c r="QWE4" s="1"/>
      <c r="QWF4" s="1"/>
      <c r="QWG4" s="1"/>
      <c r="QWH4" s="1"/>
      <c r="QWI4" s="1"/>
      <c r="QWJ4" s="1"/>
      <c r="QWK4" s="1"/>
      <c r="QWL4" s="1"/>
      <c r="QWM4" s="1"/>
      <c r="QWN4" s="1"/>
      <c r="QWO4" s="1"/>
      <c r="QWP4" s="1"/>
      <c r="QWQ4" s="1"/>
      <c r="QWR4" s="1"/>
      <c r="QWS4" s="1"/>
      <c r="QWT4" s="1"/>
      <c r="QWU4" s="1"/>
      <c r="QWV4" s="1"/>
      <c r="QWW4" s="1"/>
      <c r="QWX4" s="1"/>
      <c r="QWY4" s="1"/>
      <c r="QWZ4" s="1"/>
      <c r="QXA4" s="1"/>
      <c r="QXB4" s="1"/>
      <c r="QXC4" s="1"/>
      <c r="QXD4" s="1"/>
      <c r="QXE4" s="1"/>
      <c r="QXF4" s="1"/>
      <c r="QXG4" s="1"/>
      <c r="QXH4" s="1"/>
      <c r="QXI4" s="1"/>
      <c r="QXJ4" s="1"/>
      <c r="QXK4" s="1"/>
      <c r="QXL4" s="1"/>
      <c r="QXM4" s="1"/>
      <c r="QXN4" s="1"/>
      <c r="QXO4" s="1"/>
      <c r="QXP4" s="1"/>
      <c r="QXQ4" s="1"/>
      <c r="QXR4" s="1"/>
      <c r="QXS4" s="1"/>
      <c r="QXT4" s="1"/>
      <c r="QXU4" s="1"/>
      <c r="QXV4" s="1"/>
      <c r="QXW4" s="1"/>
      <c r="QXX4" s="1"/>
      <c r="QXY4" s="1"/>
      <c r="QXZ4" s="1"/>
      <c r="QYA4" s="1"/>
      <c r="QYB4" s="1"/>
      <c r="QYC4" s="1"/>
      <c r="QYD4" s="1"/>
      <c r="QYE4" s="1"/>
      <c r="QYF4" s="1"/>
      <c r="QYG4" s="1"/>
      <c r="QYH4" s="1"/>
      <c r="QYI4" s="1"/>
      <c r="QYJ4" s="1"/>
      <c r="QYK4" s="1"/>
      <c r="QYL4" s="1"/>
      <c r="QYM4" s="1"/>
      <c r="QYN4" s="1"/>
      <c r="QYO4" s="1"/>
      <c r="QYP4" s="1"/>
      <c r="QYQ4" s="1"/>
      <c r="QYR4" s="1"/>
      <c r="QYS4" s="1"/>
      <c r="QYT4" s="1"/>
      <c r="QYU4" s="1"/>
      <c r="QYV4" s="1"/>
      <c r="QYW4" s="1"/>
      <c r="QYX4" s="1"/>
      <c r="QYY4" s="1"/>
      <c r="QYZ4" s="1"/>
      <c r="QZA4" s="1"/>
      <c r="QZB4" s="1"/>
      <c r="QZC4" s="1"/>
      <c r="QZD4" s="1"/>
      <c r="QZE4" s="1"/>
      <c r="QZF4" s="1"/>
      <c r="QZG4" s="1"/>
      <c r="QZH4" s="1"/>
      <c r="QZI4" s="1"/>
      <c r="QZJ4" s="1"/>
      <c r="QZK4" s="1"/>
      <c r="QZL4" s="1"/>
      <c r="QZM4" s="1"/>
      <c r="QZN4" s="1"/>
      <c r="QZO4" s="1"/>
      <c r="QZP4" s="1"/>
      <c r="QZQ4" s="1"/>
      <c r="QZR4" s="1"/>
      <c r="QZS4" s="1"/>
      <c r="QZT4" s="1"/>
      <c r="QZU4" s="1"/>
      <c r="QZV4" s="1"/>
      <c r="QZW4" s="1"/>
      <c r="QZX4" s="1"/>
      <c r="QZY4" s="1"/>
      <c r="QZZ4" s="1"/>
      <c r="RAA4" s="1"/>
      <c r="RAB4" s="1"/>
      <c r="RAC4" s="1"/>
      <c r="RAD4" s="1"/>
      <c r="RAE4" s="1"/>
      <c r="RAF4" s="1"/>
      <c r="RAG4" s="1"/>
      <c r="RAH4" s="1"/>
      <c r="RAI4" s="1"/>
      <c r="RAJ4" s="1"/>
      <c r="RAK4" s="1"/>
      <c r="RAL4" s="1"/>
      <c r="RAM4" s="1"/>
      <c r="RAN4" s="1"/>
      <c r="RAO4" s="1"/>
      <c r="RAP4" s="1"/>
      <c r="RAQ4" s="1"/>
      <c r="RAR4" s="1"/>
      <c r="RAS4" s="1"/>
      <c r="RAT4" s="1"/>
      <c r="RAU4" s="1"/>
      <c r="RAV4" s="1"/>
      <c r="RAW4" s="1"/>
      <c r="RAX4" s="1"/>
      <c r="RAY4" s="1"/>
      <c r="RAZ4" s="1"/>
      <c r="RBA4" s="1"/>
      <c r="RBB4" s="1"/>
      <c r="RBC4" s="1"/>
      <c r="RBD4" s="1"/>
      <c r="RBE4" s="1"/>
      <c r="RBF4" s="1"/>
      <c r="RBG4" s="1"/>
      <c r="RBH4" s="1"/>
      <c r="RBI4" s="1"/>
      <c r="RBJ4" s="1"/>
      <c r="RBK4" s="1"/>
      <c r="RBL4" s="1"/>
      <c r="RBM4" s="1"/>
      <c r="RBN4" s="1"/>
      <c r="RBO4" s="1"/>
      <c r="RBP4" s="1"/>
      <c r="RBQ4" s="1"/>
      <c r="RBR4" s="1"/>
      <c r="RBS4" s="1"/>
      <c r="RBT4" s="1"/>
      <c r="RBU4" s="1"/>
      <c r="RBV4" s="1"/>
      <c r="RBW4" s="1"/>
      <c r="RBX4" s="1"/>
      <c r="RBY4" s="1"/>
      <c r="RBZ4" s="1"/>
      <c r="RCA4" s="1"/>
      <c r="RCB4" s="1"/>
      <c r="RCC4" s="1"/>
      <c r="RCD4" s="1"/>
      <c r="RCE4" s="1"/>
      <c r="RCF4" s="1"/>
      <c r="RCG4" s="1"/>
      <c r="RCH4" s="1"/>
      <c r="RCI4" s="1"/>
      <c r="RCJ4" s="1"/>
      <c r="RCK4" s="1"/>
      <c r="RCL4" s="1"/>
      <c r="RCM4" s="1"/>
      <c r="RCN4" s="1"/>
      <c r="RCO4" s="1"/>
      <c r="RCP4" s="1"/>
      <c r="RCQ4" s="1"/>
      <c r="RCR4" s="1"/>
      <c r="RCS4" s="1"/>
      <c r="RCT4" s="1"/>
      <c r="RCU4" s="1"/>
      <c r="RCV4" s="1"/>
      <c r="RCW4" s="1"/>
      <c r="RCX4" s="1"/>
      <c r="RCY4" s="1"/>
      <c r="RCZ4" s="1"/>
      <c r="RDA4" s="1"/>
      <c r="RDB4" s="1"/>
      <c r="RDC4" s="1"/>
      <c r="RDD4" s="1"/>
      <c r="RDE4" s="1"/>
      <c r="RDF4" s="1"/>
      <c r="RDG4" s="1"/>
      <c r="RDH4" s="1"/>
      <c r="RDI4" s="1"/>
      <c r="RDJ4" s="1"/>
      <c r="RDK4" s="1"/>
      <c r="RDL4" s="1"/>
      <c r="RDM4" s="1"/>
      <c r="RDN4" s="1"/>
      <c r="RDO4" s="1"/>
      <c r="RDP4" s="1"/>
      <c r="RDQ4" s="1"/>
      <c r="RDR4" s="1"/>
      <c r="RDS4" s="1"/>
      <c r="RDT4" s="1"/>
      <c r="RDU4" s="1"/>
      <c r="RDV4" s="1"/>
      <c r="RDW4" s="1"/>
      <c r="RDX4" s="1"/>
      <c r="RDY4" s="1"/>
      <c r="RDZ4" s="1"/>
      <c r="REA4" s="1"/>
      <c r="REB4" s="1"/>
      <c r="REC4" s="1"/>
      <c r="RED4" s="1"/>
      <c r="REE4" s="1"/>
      <c r="REF4" s="1"/>
      <c r="REG4" s="1"/>
      <c r="REH4" s="1"/>
      <c r="REI4" s="1"/>
      <c r="REJ4" s="1"/>
      <c r="REK4" s="1"/>
      <c r="REL4" s="1"/>
      <c r="REM4" s="1"/>
      <c r="REN4" s="1"/>
      <c r="REO4" s="1"/>
      <c r="REP4" s="1"/>
      <c r="REQ4" s="1"/>
      <c r="RER4" s="1"/>
      <c r="RES4" s="1"/>
      <c r="RET4" s="1"/>
      <c r="REU4" s="1"/>
      <c r="REV4" s="1"/>
      <c r="REW4" s="1"/>
      <c r="REX4" s="1"/>
      <c r="REY4" s="1"/>
      <c r="REZ4" s="1"/>
      <c r="RFA4" s="1"/>
      <c r="RFB4" s="1"/>
      <c r="RFC4" s="1"/>
      <c r="RFD4" s="1"/>
      <c r="RFE4" s="1"/>
      <c r="RFF4" s="1"/>
      <c r="RFG4" s="1"/>
      <c r="RFH4" s="1"/>
      <c r="RFI4" s="1"/>
      <c r="RFJ4" s="1"/>
      <c r="RFK4" s="1"/>
      <c r="RFL4" s="1"/>
      <c r="RFM4" s="1"/>
      <c r="RFN4" s="1"/>
      <c r="RFO4" s="1"/>
      <c r="RFP4" s="1"/>
      <c r="RFQ4" s="1"/>
      <c r="RFR4" s="1"/>
      <c r="RFS4" s="1"/>
      <c r="RFT4" s="1"/>
      <c r="RFU4" s="1"/>
      <c r="RFV4" s="1"/>
      <c r="RFW4" s="1"/>
      <c r="RFX4" s="1"/>
      <c r="RFY4" s="1"/>
      <c r="RFZ4" s="1"/>
      <c r="RGA4" s="1"/>
      <c r="RGB4" s="1"/>
      <c r="RGC4" s="1"/>
      <c r="RGD4" s="1"/>
      <c r="RGE4" s="1"/>
      <c r="RGF4" s="1"/>
      <c r="RGG4" s="1"/>
      <c r="RGH4" s="1"/>
      <c r="RGI4" s="1"/>
      <c r="RGJ4" s="1"/>
      <c r="RGK4" s="1"/>
      <c r="RGL4" s="1"/>
      <c r="RGM4" s="1"/>
      <c r="RGN4" s="1"/>
      <c r="RGO4" s="1"/>
      <c r="RGP4" s="1"/>
      <c r="RGQ4" s="1"/>
      <c r="RGR4" s="1"/>
      <c r="RGS4" s="1"/>
      <c r="RGT4" s="1"/>
      <c r="RGU4" s="1"/>
      <c r="RGV4" s="1"/>
      <c r="RGW4" s="1"/>
      <c r="RGX4" s="1"/>
      <c r="RGY4" s="1"/>
      <c r="RGZ4" s="1"/>
      <c r="RHA4" s="1"/>
      <c r="RHB4" s="1"/>
      <c r="RHC4" s="1"/>
      <c r="RHD4" s="1"/>
      <c r="RHE4" s="1"/>
      <c r="RHF4" s="1"/>
      <c r="RHG4" s="1"/>
      <c r="RHH4" s="1"/>
      <c r="RHI4" s="1"/>
      <c r="RHJ4" s="1"/>
      <c r="RHK4" s="1"/>
      <c r="RHL4" s="1"/>
      <c r="RHM4" s="1"/>
      <c r="RHN4" s="1"/>
      <c r="RHO4" s="1"/>
      <c r="RHP4" s="1"/>
      <c r="RHQ4" s="1"/>
      <c r="RHR4" s="1"/>
      <c r="RHS4" s="1"/>
      <c r="RHT4" s="1"/>
      <c r="RHU4" s="1"/>
      <c r="RHV4" s="1"/>
      <c r="RHW4" s="1"/>
      <c r="RHX4" s="1"/>
      <c r="RHY4" s="1"/>
      <c r="RHZ4" s="1"/>
      <c r="RIA4" s="1"/>
      <c r="RIB4" s="1"/>
      <c r="RIC4" s="1"/>
      <c r="RID4" s="1"/>
      <c r="RIE4" s="1"/>
      <c r="RIF4" s="1"/>
      <c r="RIG4" s="1"/>
      <c r="RIH4" s="1"/>
      <c r="RII4" s="1"/>
      <c r="RIJ4" s="1"/>
      <c r="RIK4" s="1"/>
      <c r="RIL4" s="1"/>
      <c r="RIM4" s="1"/>
      <c r="RIN4" s="1"/>
      <c r="RIO4" s="1"/>
      <c r="RIP4" s="1"/>
      <c r="RIQ4" s="1"/>
      <c r="RIR4" s="1"/>
      <c r="RIS4" s="1"/>
      <c r="RIT4" s="1"/>
      <c r="RIU4" s="1"/>
      <c r="RIV4" s="1"/>
      <c r="RIW4" s="1"/>
      <c r="RIX4" s="1"/>
      <c r="RIY4" s="1"/>
      <c r="RIZ4" s="1"/>
      <c r="RJA4" s="1"/>
      <c r="RJB4" s="1"/>
      <c r="RJC4" s="1"/>
      <c r="RJD4" s="1"/>
      <c r="RJE4" s="1"/>
      <c r="RJF4" s="1"/>
      <c r="RJG4" s="1"/>
      <c r="RJH4" s="1"/>
      <c r="RJI4" s="1"/>
      <c r="RJJ4" s="1"/>
      <c r="RJK4" s="1"/>
      <c r="RJL4" s="1"/>
      <c r="RJM4" s="1"/>
      <c r="RJN4" s="1"/>
      <c r="RJO4" s="1"/>
      <c r="RJP4" s="1"/>
      <c r="RJQ4" s="1"/>
      <c r="RJR4" s="1"/>
      <c r="RJS4" s="1"/>
      <c r="RJT4" s="1"/>
      <c r="RJU4" s="1"/>
      <c r="RJV4" s="1"/>
      <c r="RJW4" s="1"/>
      <c r="RJX4" s="1"/>
      <c r="RJY4" s="1"/>
      <c r="RJZ4" s="1"/>
      <c r="RKA4" s="1"/>
      <c r="RKB4" s="1"/>
      <c r="RKC4" s="1"/>
      <c r="RKD4" s="1"/>
      <c r="RKE4" s="1"/>
      <c r="RKF4" s="1"/>
      <c r="RKG4" s="1"/>
      <c r="RKH4" s="1"/>
      <c r="RKI4" s="1"/>
      <c r="RKJ4" s="1"/>
      <c r="RKK4" s="1"/>
      <c r="RKL4" s="1"/>
      <c r="RKM4" s="1"/>
      <c r="RKN4" s="1"/>
      <c r="RKO4" s="1"/>
      <c r="RKP4" s="1"/>
      <c r="RKQ4" s="1"/>
      <c r="RKR4" s="1"/>
      <c r="RKS4" s="1"/>
      <c r="RKT4" s="1"/>
      <c r="RKU4" s="1"/>
      <c r="RKV4" s="1"/>
      <c r="RKW4" s="1"/>
      <c r="RKX4" s="1"/>
      <c r="RKY4" s="1"/>
      <c r="RKZ4" s="1"/>
      <c r="RLA4" s="1"/>
      <c r="RLB4" s="1"/>
      <c r="RLC4" s="1"/>
      <c r="RLD4" s="1"/>
      <c r="RLE4" s="1"/>
      <c r="RLF4" s="1"/>
      <c r="RLG4" s="1"/>
      <c r="RLH4" s="1"/>
      <c r="RLI4" s="1"/>
      <c r="RLJ4" s="1"/>
      <c r="RLK4" s="1"/>
      <c r="RLL4" s="1"/>
      <c r="RLM4" s="1"/>
      <c r="RLN4" s="1"/>
      <c r="RLO4" s="1"/>
      <c r="RLP4" s="1"/>
      <c r="RLQ4" s="1"/>
      <c r="RLR4" s="1"/>
      <c r="RLS4" s="1"/>
      <c r="RLT4" s="1"/>
      <c r="RLU4" s="1"/>
      <c r="RLV4" s="1"/>
      <c r="RLW4" s="1"/>
      <c r="RLX4" s="1"/>
      <c r="RLY4" s="1"/>
      <c r="RLZ4" s="1"/>
      <c r="RMA4" s="1"/>
      <c r="RMB4" s="1"/>
      <c r="RMC4" s="1"/>
      <c r="RMD4" s="1"/>
      <c r="RME4" s="1"/>
      <c r="RMF4" s="1"/>
      <c r="RMG4" s="1"/>
      <c r="RMH4" s="1"/>
      <c r="RMI4" s="1"/>
      <c r="RMJ4" s="1"/>
      <c r="RMK4" s="1"/>
      <c r="RML4" s="1"/>
      <c r="RMM4" s="1"/>
      <c r="RMN4" s="1"/>
      <c r="RMO4" s="1"/>
      <c r="RMP4" s="1"/>
      <c r="RMQ4" s="1"/>
      <c r="RMR4" s="1"/>
      <c r="RMS4" s="1"/>
      <c r="RMT4" s="1"/>
      <c r="RMU4" s="1"/>
      <c r="RMV4" s="1"/>
      <c r="RMW4" s="1"/>
      <c r="RMX4" s="1"/>
      <c r="RMY4" s="1"/>
      <c r="RMZ4" s="1"/>
      <c r="RNA4" s="1"/>
      <c r="RNB4" s="1"/>
      <c r="RNC4" s="1"/>
      <c r="RND4" s="1"/>
      <c r="RNE4" s="1"/>
      <c r="RNF4" s="1"/>
      <c r="RNG4" s="1"/>
      <c r="RNH4" s="1"/>
      <c r="RNI4" s="1"/>
      <c r="RNJ4" s="1"/>
      <c r="RNK4" s="1"/>
      <c r="RNL4" s="1"/>
      <c r="RNM4" s="1"/>
      <c r="RNN4" s="1"/>
      <c r="RNO4" s="1"/>
      <c r="RNP4" s="1"/>
      <c r="RNQ4" s="1"/>
      <c r="RNR4" s="1"/>
      <c r="RNS4" s="1"/>
      <c r="RNT4" s="1"/>
      <c r="RNU4" s="1"/>
      <c r="RNV4" s="1"/>
      <c r="RNW4" s="1"/>
      <c r="RNX4" s="1"/>
      <c r="RNY4" s="1"/>
      <c r="RNZ4" s="1"/>
      <c r="ROA4" s="1"/>
      <c r="ROB4" s="1"/>
      <c r="ROC4" s="1"/>
      <c r="ROD4" s="1"/>
      <c r="ROE4" s="1"/>
      <c r="ROF4" s="1"/>
      <c r="ROG4" s="1"/>
      <c r="ROH4" s="1"/>
      <c r="ROI4" s="1"/>
      <c r="ROJ4" s="1"/>
      <c r="ROK4" s="1"/>
      <c r="ROL4" s="1"/>
      <c r="ROM4" s="1"/>
      <c r="RON4" s="1"/>
      <c r="ROO4" s="1"/>
      <c r="ROP4" s="1"/>
      <c r="ROQ4" s="1"/>
      <c r="ROR4" s="1"/>
      <c r="ROS4" s="1"/>
      <c r="ROT4" s="1"/>
      <c r="ROU4" s="1"/>
      <c r="ROV4" s="1"/>
      <c r="ROW4" s="1"/>
      <c r="ROX4" s="1"/>
      <c r="ROY4" s="1"/>
      <c r="ROZ4" s="1"/>
      <c r="RPA4" s="1"/>
      <c r="RPB4" s="1"/>
      <c r="RPC4" s="1"/>
      <c r="RPD4" s="1"/>
      <c r="RPE4" s="1"/>
      <c r="RPF4" s="1"/>
      <c r="RPG4" s="1"/>
      <c r="RPH4" s="1"/>
      <c r="RPI4" s="1"/>
      <c r="RPJ4" s="1"/>
      <c r="RPK4" s="1"/>
      <c r="RPL4" s="1"/>
      <c r="RPM4" s="1"/>
      <c r="RPN4" s="1"/>
      <c r="RPO4" s="1"/>
      <c r="RPP4" s="1"/>
      <c r="RPQ4" s="1"/>
      <c r="RPR4" s="1"/>
      <c r="RPS4" s="1"/>
      <c r="RPT4" s="1"/>
      <c r="RPU4" s="1"/>
      <c r="RPV4" s="1"/>
      <c r="RPW4" s="1"/>
      <c r="RPX4" s="1"/>
      <c r="RPY4" s="1"/>
      <c r="RPZ4" s="1"/>
      <c r="RQA4" s="1"/>
      <c r="RQB4" s="1"/>
      <c r="RQC4" s="1"/>
      <c r="RQD4" s="1"/>
      <c r="RQE4" s="1"/>
      <c r="RQF4" s="1"/>
      <c r="RQG4" s="1"/>
      <c r="RQH4" s="1"/>
      <c r="RQI4" s="1"/>
      <c r="RQJ4" s="1"/>
      <c r="RQK4" s="1"/>
      <c r="RQL4" s="1"/>
      <c r="RQM4" s="1"/>
      <c r="RQN4" s="1"/>
      <c r="RQO4" s="1"/>
      <c r="RQP4" s="1"/>
      <c r="RQQ4" s="1"/>
      <c r="RQR4" s="1"/>
      <c r="RQS4" s="1"/>
      <c r="RQT4" s="1"/>
      <c r="RQU4" s="1"/>
      <c r="RQV4" s="1"/>
      <c r="RQW4" s="1"/>
      <c r="RQX4" s="1"/>
      <c r="RQY4" s="1"/>
      <c r="RQZ4" s="1"/>
      <c r="RRA4" s="1"/>
      <c r="RRB4" s="1"/>
      <c r="RRC4" s="1"/>
      <c r="RRD4" s="1"/>
      <c r="RRE4" s="1"/>
      <c r="RRF4" s="1"/>
      <c r="RRG4" s="1"/>
      <c r="RRH4" s="1"/>
      <c r="RRI4" s="1"/>
      <c r="RRJ4" s="1"/>
      <c r="RRK4" s="1"/>
      <c r="RRL4" s="1"/>
      <c r="RRM4" s="1"/>
      <c r="RRN4" s="1"/>
      <c r="RRO4" s="1"/>
      <c r="RRP4" s="1"/>
      <c r="RRQ4" s="1"/>
      <c r="RRR4" s="1"/>
      <c r="RRS4" s="1"/>
      <c r="RRT4" s="1"/>
      <c r="RRU4" s="1"/>
      <c r="RRV4" s="1"/>
      <c r="RRW4" s="1"/>
      <c r="RRX4" s="1"/>
      <c r="RRY4" s="1"/>
      <c r="RRZ4" s="1"/>
      <c r="RSA4" s="1"/>
      <c r="RSB4" s="1"/>
      <c r="RSC4" s="1"/>
      <c r="RSD4" s="1"/>
      <c r="RSE4" s="1"/>
      <c r="RSF4" s="1"/>
      <c r="RSG4" s="1"/>
      <c r="RSH4" s="1"/>
      <c r="RSI4" s="1"/>
      <c r="RSJ4" s="1"/>
      <c r="RSK4" s="1"/>
      <c r="RSL4" s="1"/>
      <c r="RSM4" s="1"/>
      <c r="RSN4" s="1"/>
      <c r="RSO4" s="1"/>
      <c r="RSP4" s="1"/>
      <c r="RSQ4" s="1"/>
      <c r="RSR4" s="1"/>
      <c r="RSS4" s="1"/>
      <c r="RST4" s="1"/>
      <c r="RSU4" s="1"/>
      <c r="RSV4" s="1"/>
      <c r="RSW4" s="1"/>
      <c r="RSX4" s="1"/>
      <c r="RSY4" s="1"/>
      <c r="RSZ4" s="1"/>
      <c r="RTA4" s="1"/>
      <c r="RTB4" s="1"/>
      <c r="RTC4" s="1"/>
      <c r="RTD4" s="1"/>
      <c r="RTE4" s="1"/>
      <c r="RTF4" s="1"/>
      <c r="RTG4" s="1"/>
      <c r="RTH4" s="1"/>
      <c r="RTI4" s="1"/>
      <c r="RTJ4" s="1"/>
      <c r="RTK4" s="1"/>
      <c r="RTL4" s="1"/>
      <c r="RTM4" s="1"/>
      <c r="RTN4" s="1"/>
      <c r="RTO4" s="1"/>
      <c r="RTP4" s="1"/>
      <c r="RTQ4" s="1"/>
      <c r="RTR4" s="1"/>
      <c r="RTS4" s="1"/>
      <c r="RTT4" s="1"/>
      <c r="RTU4" s="1"/>
      <c r="RTV4" s="1"/>
      <c r="RTW4" s="1"/>
      <c r="RTX4" s="1"/>
      <c r="RTY4" s="1"/>
      <c r="RTZ4" s="1"/>
      <c r="RUA4" s="1"/>
      <c r="RUB4" s="1"/>
      <c r="RUC4" s="1"/>
      <c r="RUD4" s="1"/>
      <c r="RUE4" s="1"/>
      <c r="RUF4" s="1"/>
      <c r="RUG4" s="1"/>
      <c r="RUH4" s="1"/>
      <c r="RUI4" s="1"/>
      <c r="RUJ4" s="1"/>
      <c r="RUK4" s="1"/>
      <c r="RUL4" s="1"/>
      <c r="RUM4" s="1"/>
      <c r="RUN4" s="1"/>
      <c r="RUO4" s="1"/>
      <c r="RUP4" s="1"/>
      <c r="RUQ4" s="1"/>
      <c r="RUR4" s="1"/>
      <c r="RUS4" s="1"/>
      <c r="RUT4" s="1"/>
      <c r="RUU4" s="1"/>
      <c r="RUV4" s="1"/>
      <c r="RUW4" s="1"/>
      <c r="RUX4" s="1"/>
      <c r="RUY4" s="1"/>
      <c r="RUZ4" s="1"/>
      <c r="RVA4" s="1"/>
      <c r="RVB4" s="1"/>
      <c r="RVC4" s="1"/>
      <c r="RVD4" s="1"/>
      <c r="RVE4" s="1"/>
      <c r="RVF4" s="1"/>
      <c r="RVG4" s="1"/>
      <c r="RVH4" s="1"/>
      <c r="RVI4" s="1"/>
      <c r="RVJ4" s="1"/>
      <c r="RVK4" s="1"/>
      <c r="RVL4" s="1"/>
      <c r="RVM4" s="1"/>
      <c r="RVN4" s="1"/>
      <c r="RVO4" s="1"/>
      <c r="RVP4" s="1"/>
      <c r="RVQ4" s="1"/>
      <c r="RVR4" s="1"/>
      <c r="RVS4" s="1"/>
      <c r="RVT4" s="1"/>
      <c r="RVU4" s="1"/>
      <c r="RVV4" s="1"/>
      <c r="RVW4" s="1"/>
      <c r="RVX4" s="1"/>
      <c r="RVY4" s="1"/>
      <c r="RVZ4" s="1"/>
      <c r="RWA4" s="1"/>
      <c r="RWB4" s="1"/>
      <c r="RWC4" s="1"/>
      <c r="RWD4" s="1"/>
      <c r="RWE4" s="1"/>
      <c r="RWF4" s="1"/>
      <c r="RWG4" s="1"/>
      <c r="RWH4" s="1"/>
      <c r="RWI4" s="1"/>
      <c r="RWJ4" s="1"/>
      <c r="RWK4" s="1"/>
      <c r="RWL4" s="1"/>
      <c r="RWM4" s="1"/>
      <c r="RWN4" s="1"/>
      <c r="RWO4" s="1"/>
      <c r="RWP4" s="1"/>
      <c r="RWQ4" s="1"/>
      <c r="RWR4" s="1"/>
      <c r="RWS4" s="1"/>
      <c r="RWT4" s="1"/>
      <c r="RWU4" s="1"/>
      <c r="RWV4" s="1"/>
      <c r="RWW4" s="1"/>
      <c r="RWX4" s="1"/>
      <c r="RWY4" s="1"/>
      <c r="RWZ4" s="1"/>
      <c r="RXA4" s="1"/>
      <c r="RXB4" s="1"/>
      <c r="RXC4" s="1"/>
      <c r="RXD4" s="1"/>
      <c r="RXE4" s="1"/>
      <c r="RXF4" s="1"/>
      <c r="RXG4" s="1"/>
      <c r="RXH4" s="1"/>
      <c r="RXI4" s="1"/>
      <c r="RXJ4" s="1"/>
      <c r="RXK4" s="1"/>
      <c r="RXL4" s="1"/>
      <c r="RXM4" s="1"/>
      <c r="RXN4" s="1"/>
      <c r="RXO4" s="1"/>
      <c r="RXP4" s="1"/>
      <c r="RXQ4" s="1"/>
      <c r="RXR4" s="1"/>
      <c r="RXS4" s="1"/>
      <c r="RXT4" s="1"/>
      <c r="RXU4" s="1"/>
      <c r="RXV4" s="1"/>
      <c r="RXW4" s="1"/>
      <c r="RXX4" s="1"/>
      <c r="RXY4" s="1"/>
      <c r="RXZ4" s="1"/>
      <c r="RYA4" s="1"/>
      <c r="RYB4" s="1"/>
      <c r="RYC4" s="1"/>
      <c r="RYD4" s="1"/>
      <c r="RYE4" s="1"/>
      <c r="RYF4" s="1"/>
      <c r="RYG4" s="1"/>
      <c r="RYH4" s="1"/>
      <c r="RYI4" s="1"/>
      <c r="RYJ4" s="1"/>
      <c r="RYK4" s="1"/>
      <c r="RYL4" s="1"/>
      <c r="RYM4" s="1"/>
      <c r="RYN4" s="1"/>
      <c r="RYO4" s="1"/>
      <c r="RYP4" s="1"/>
      <c r="RYQ4" s="1"/>
      <c r="RYR4" s="1"/>
      <c r="RYS4" s="1"/>
      <c r="RYT4" s="1"/>
      <c r="RYU4" s="1"/>
      <c r="RYV4" s="1"/>
      <c r="RYW4" s="1"/>
      <c r="RYX4" s="1"/>
      <c r="RYY4" s="1"/>
      <c r="RYZ4" s="1"/>
      <c r="RZA4" s="1"/>
      <c r="RZB4" s="1"/>
      <c r="RZC4" s="1"/>
      <c r="RZD4" s="1"/>
      <c r="RZE4" s="1"/>
      <c r="RZF4" s="1"/>
      <c r="RZG4" s="1"/>
      <c r="RZH4" s="1"/>
      <c r="RZI4" s="1"/>
      <c r="RZJ4" s="1"/>
      <c r="RZK4" s="1"/>
      <c r="RZL4" s="1"/>
      <c r="RZM4" s="1"/>
      <c r="RZN4" s="1"/>
      <c r="RZO4" s="1"/>
      <c r="RZP4" s="1"/>
      <c r="RZQ4" s="1"/>
      <c r="RZR4" s="1"/>
      <c r="RZS4" s="1"/>
      <c r="RZT4" s="1"/>
      <c r="RZU4" s="1"/>
      <c r="RZV4" s="1"/>
      <c r="RZW4" s="1"/>
      <c r="RZX4" s="1"/>
      <c r="RZY4" s="1"/>
      <c r="RZZ4" s="1"/>
      <c r="SAA4" s="1"/>
      <c r="SAB4" s="1"/>
      <c r="SAC4" s="1"/>
      <c r="SAD4" s="1"/>
      <c r="SAE4" s="1"/>
      <c r="SAF4" s="1"/>
      <c r="SAG4" s="1"/>
      <c r="SAH4" s="1"/>
      <c r="SAI4" s="1"/>
      <c r="SAJ4" s="1"/>
      <c r="SAK4" s="1"/>
      <c r="SAL4" s="1"/>
      <c r="SAM4" s="1"/>
      <c r="SAN4" s="1"/>
      <c r="SAO4" s="1"/>
      <c r="SAP4" s="1"/>
      <c r="SAQ4" s="1"/>
      <c r="SAR4" s="1"/>
      <c r="SAS4" s="1"/>
      <c r="SAT4" s="1"/>
      <c r="SAU4" s="1"/>
      <c r="SAV4" s="1"/>
      <c r="SAW4" s="1"/>
      <c r="SAX4" s="1"/>
      <c r="SAY4" s="1"/>
      <c r="SAZ4" s="1"/>
      <c r="SBA4" s="1"/>
      <c r="SBB4" s="1"/>
      <c r="SBC4" s="1"/>
      <c r="SBD4" s="1"/>
      <c r="SBE4" s="1"/>
      <c r="SBF4" s="1"/>
      <c r="SBG4" s="1"/>
      <c r="SBH4" s="1"/>
      <c r="SBI4" s="1"/>
      <c r="SBJ4" s="1"/>
      <c r="SBK4" s="1"/>
      <c r="SBL4" s="1"/>
      <c r="SBM4" s="1"/>
      <c r="SBN4" s="1"/>
      <c r="SBO4" s="1"/>
      <c r="SBP4" s="1"/>
      <c r="SBQ4" s="1"/>
      <c r="SBR4" s="1"/>
      <c r="SBS4" s="1"/>
      <c r="SBT4" s="1"/>
      <c r="SBU4" s="1"/>
      <c r="SBV4" s="1"/>
      <c r="SBW4" s="1"/>
      <c r="SBX4" s="1"/>
      <c r="SBY4" s="1"/>
      <c r="SBZ4" s="1"/>
      <c r="SCA4" s="1"/>
      <c r="SCB4" s="1"/>
      <c r="SCC4" s="1"/>
      <c r="SCD4" s="1"/>
      <c r="SCE4" s="1"/>
      <c r="SCF4" s="1"/>
      <c r="SCG4" s="1"/>
      <c r="SCH4" s="1"/>
      <c r="SCI4" s="1"/>
      <c r="SCJ4" s="1"/>
      <c r="SCK4" s="1"/>
      <c r="SCL4" s="1"/>
      <c r="SCM4" s="1"/>
      <c r="SCN4" s="1"/>
      <c r="SCO4" s="1"/>
      <c r="SCP4" s="1"/>
      <c r="SCQ4" s="1"/>
      <c r="SCR4" s="1"/>
      <c r="SCS4" s="1"/>
      <c r="SCT4" s="1"/>
      <c r="SCU4" s="1"/>
      <c r="SCV4" s="1"/>
      <c r="SCW4" s="1"/>
      <c r="SCX4" s="1"/>
      <c r="SCY4" s="1"/>
      <c r="SCZ4" s="1"/>
      <c r="SDA4" s="1"/>
      <c r="SDB4" s="1"/>
      <c r="SDC4" s="1"/>
      <c r="SDD4" s="1"/>
      <c r="SDE4" s="1"/>
      <c r="SDF4" s="1"/>
      <c r="SDG4" s="1"/>
      <c r="SDH4" s="1"/>
      <c r="SDI4" s="1"/>
      <c r="SDJ4" s="1"/>
      <c r="SDK4" s="1"/>
      <c r="SDL4" s="1"/>
      <c r="SDM4" s="1"/>
      <c r="SDN4" s="1"/>
      <c r="SDO4" s="1"/>
      <c r="SDP4" s="1"/>
      <c r="SDQ4" s="1"/>
      <c r="SDR4" s="1"/>
      <c r="SDS4" s="1"/>
      <c r="SDT4" s="1"/>
      <c r="SDU4" s="1"/>
      <c r="SDV4" s="1"/>
      <c r="SDW4" s="1"/>
      <c r="SDX4" s="1"/>
      <c r="SDY4" s="1"/>
      <c r="SDZ4" s="1"/>
      <c r="SEA4" s="1"/>
      <c r="SEB4" s="1"/>
      <c r="SEC4" s="1"/>
      <c r="SED4" s="1"/>
      <c r="SEE4" s="1"/>
      <c r="SEF4" s="1"/>
      <c r="SEG4" s="1"/>
      <c r="SEH4" s="1"/>
      <c r="SEI4" s="1"/>
      <c r="SEJ4" s="1"/>
      <c r="SEK4" s="1"/>
      <c r="SEL4" s="1"/>
      <c r="SEM4" s="1"/>
      <c r="SEN4" s="1"/>
      <c r="SEO4" s="1"/>
      <c r="SEP4" s="1"/>
      <c r="SEQ4" s="1"/>
      <c r="SER4" s="1"/>
      <c r="SES4" s="1"/>
      <c r="SET4" s="1"/>
      <c r="SEU4" s="1"/>
      <c r="SEV4" s="1"/>
      <c r="SEW4" s="1"/>
      <c r="SEX4" s="1"/>
      <c r="SEY4" s="1"/>
      <c r="SEZ4" s="1"/>
      <c r="SFA4" s="1"/>
      <c r="SFB4" s="1"/>
      <c r="SFC4" s="1"/>
      <c r="SFD4" s="1"/>
      <c r="SFE4" s="1"/>
      <c r="SFF4" s="1"/>
      <c r="SFG4" s="1"/>
      <c r="SFH4" s="1"/>
      <c r="SFI4" s="1"/>
      <c r="SFJ4" s="1"/>
      <c r="SFK4" s="1"/>
      <c r="SFL4" s="1"/>
      <c r="SFM4" s="1"/>
      <c r="SFN4" s="1"/>
      <c r="SFO4" s="1"/>
      <c r="SFP4" s="1"/>
      <c r="SFQ4" s="1"/>
      <c r="SFR4" s="1"/>
      <c r="SFS4" s="1"/>
      <c r="SFT4" s="1"/>
      <c r="SFU4" s="1"/>
      <c r="SFV4" s="1"/>
      <c r="SFW4" s="1"/>
      <c r="SFX4" s="1"/>
      <c r="SFY4" s="1"/>
      <c r="SFZ4" s="1"/>
      <c r="SGA4" s="1"/>
      <c r="SGB4" s="1"/>
      <c r="SGC4" s="1"/>
      <c r="SGD4" s="1"/>
      <c r="SGE4" s="1"/>
      <c r="SGF4" s="1"/>
      <c r="SGG4" s="1"/>
      <c r="SGH4" s="1"/>
      <c r="SGI4" s="1"/>
      <c r="SGJ4" s="1"/>
      <c r="SGK4" s="1"/>
      <c r="SGL4" s="1"/>
      <c r="SGM4" s="1"/>
      <c r="SGN4" s="1"/>
      <c r="SGO4" s="1"/>
      <c r="SGP4" s="1"/>
      <c r="SGQ4" s="1"/>
      <c r="SGR4" s="1"/>
      <c r="SGS4" s="1"/>
      <c r="SGT4" s="1"/>
      <c r="SGU4" s="1"/>
      <c r="SGV4" s="1"/>
      <c r="SGW4" s="1"/>
      <c r="SGX4" s="1"/>
      <c r="SGY4" s="1"/>
      <c r="SGZ4" s="1"/>
      <c r="SHA4" s="1"/>
      <c r="SHB4" s="1"/>
      <c r="SHC4" s="1"/>
      <c r="SHD4" s="1"/>
      <c r="SHE4" s="1"/>
      <c r="SHF4" s="1"/>
      <c r="SHG4" s="1"/>
      <c r="SHH4" s="1"/>
      <c r="SHI4" s="1"/>
      <c r="SHJ4" s="1"/>
      <c r="SHK4" s="1"/>
      <c r="SHL4" s="1"/>
      <c r="SHM4" s="1"/>
      <c r="SHN4" s="1"/>
      <c r="SHO4" s="1"/>
      <c r="SHP4" s="1"/>
      <c r="SHQ4" s="1"/>
      <c r="SHR4" s="1"/>
      <c r="SHS4" s="1"/>
      <c r="SHT4" s="1"/>
      <c r="SHU4" s="1"/>
      <c r="SHV4" s="1"/>
      <c r="SHW4" s="1"/>
      <c r="SHX4" s="1"/>
      <c r="SHY4" s="1"/>
      <c r="SHZ4" s="1"/>
      <c r="SIA4" s="1"/>
      <c r="SIB4" s="1"/>
      <c r="SIC4" s="1"/>
      <c r="SID4" s="1"/>
      <c r="SIE4" s="1"/>
      <c r="SIF4" s="1"/>
      <c r="SIG4" s="1"/>
      <c r="SIH4" s="1"/>
      <c r="SII4" s="1"/>
      <c r="SIJ4" s="1"/>
      <c r="SIK4" s="1"/>
      <c r="SIL4" s="1"/>
      <c r="SIM4" s="1"/>
      <c r="SIN4" s="1"/>
      <c r="SIO4" s="1"/>
      <c r="SIP4" s="1"/>
      <c r="SIQ4" s="1"/>
      <c r="SIR4" s="1"/>
      <c r="SIS4" s="1"/>
      <c r="SIT4" s="1"/>
      <c r="SIU4" s="1"/>
      <c r="SIV4" s="1"/>
      <c r="SIW4" s="1"/>
      <c r="SIX4" s="1"/>
      <c r="SIY4" s="1"/>
      <c r="SIZ4" s="1"/>
      <c r="SJA4" s="1"/>
      <c r="SJB4" s="1"/>
      <c r="SJC4" s="1"/>
      <c r="SJD4" s="1"/>
      <c r="SJE4" s="1"/>
      <c r="SJF4" s="1"/>
      <c r="SJG4" s="1"/>
      <c r="SJH4" s="1"/>
      <c r="SJI4" s="1"/>
      <c r="SJJ4" s="1"/>
      <c r="SJK4" s="1"/>
      <c r="SJL4" s="1"/>
      <c r="SJM4" s="1"/>
      <c r="SJN4" s="1"/>
      <c r="SJO4" s="1"/>
      <c r="SJP4" s="1"/>
      <c r="SJQ4" s="1"/>
      <c r="SJR4" s="1"/>
      <c r="SJS4" s="1"/>
      <c r="SJT4" s="1"/>
      <c r="SJU4" s="1"/>
      <c r="SJV4" s="1"/>
      <c r="SJW4" s="1"/>
      <c r="SJX4" s="1"/>
      <c r="SJY4" s="1"/>
      <c r="SJZ4" s="1"/>
      <c r="SKA4" s="1"/>
      <c r="SKB4" s="1"/>
      <c r="SKC4" s="1"/>
      <c r="SKD4" s="1"/>
      <c r="SKE4" s="1"/>
      <c r="SKF4" s="1"/>
      <c r="SKG4" s="1"/>
      <c r="SKH4" s="1"/>
      <c r="SKI4" s="1"/>
      <c r="SKJ4" s="1"/>
      <c r="SKK4" s="1"/>
      <c r="SKL4" s="1"/>
      <c r="SKM4" s="1"/>
      <c r="SKN4" s="1"/>
      <c r="SKO4" s="1"/>
      <c r="SKP4" s="1"/>
      <c r="SKQ4" s="1"/>
      <c r="SKR4" s="1"/>
      <c r="SKS4" s="1"/>
      <c r="SKT4" s="1"/>
      <c r="SKU4" s="1"/>
      <c r="SKV4" s="1"/>
      <c r="SKW4" s="1"/>
      <c r="SKX4" s="1"/>
      <c r="SKY4" s="1"/>
      <c r="SKZ4" s="1"/>
      <c r="SLA4" s="1"/>
      <c r="SLB4" s="1"/>
      <c r="SLC4" s="1"/>
      <c r="SLD4" s="1"/>
      <c r="SLE4" s="1"/>
      <c r="SLF4" s="1"/>
      <c r="SLG4" s="1"/>
      <c r="SLH4" s="1"/>
      <c r="SLI4" s="1"/>
      <c r="SLJ4" s="1"/>
      <c r="SLK4" s="1"/>
      <c r="SLL4" s="1"/>
      <c r="SLM4" s="1"/>
      <c r="SLN4" s="1"/>
      <c r="SLO4" s="1"/>
      <c r="SLP4" s="1"/>
      <c r="SLQ4" s="1"/>
      <c r="SLR4" s="1"/>
      <c r="SLS4" s="1"/>
      <c r="SLT4" s="1"/>
      <c r="SLU4" s="1"/>
      <c r="SLV4" s="1"/>
      <c r="SLW4" s="1"/>
      <c r="SLX4" s="1"/>
      <c r="SLY4" s="1"/>
      <c r="SLZ4" s="1"/>
      <c r="SMA4" s="1"/>
      <c r="SMB4" s="1"/>
      <c r="SMC4" s="1"/>
      <c r="SMD4" s="1"/>
      <c r="SME4" s="1"/>
      <c r="SMF4" s="1"/>
      <c r="SMG4" s="1"/>
      <c r="SMH4" s="1"/>
      <c r="SMI4" s="1"/>
      <c r="SMJ4" s="1"/>
      <c r="SMK4" s="1"/>
      <c r="SML4" s="1"/>
      <c r="SMM4" s="1"/>
      <c r="SMN4" s="1"/>
      <c r="SMO4" s="1"/>
      <c r="SMP4" s="1"/>
      <c r="SMQ4" s="1"/>
      <c r="SMR4" s="1"/>
      <c r="SMS4" s="1"/>
      <c r="SMT4" s="1"/>
      <c r="SMU4" s="1"/>
      <c r="SMV4" s="1"/>
      <c r="SMW4" s="1"/>
      <c r="SMX4" s="1"/>
      <c r="SMY4" s="1"/>
      <c r="SMZ4" s="1"/>
      <c r="SNA4" s="1"/>
      <c r="SNB4" s="1"/>
      <c r="SNC4" s="1"/>
      <c r="SND4" s="1"/>
      <c r="SNE4" s="1"/>
      <c r="SNF4" s="1"/>
      <c r="SNG4" s="1"/>
      <c r="SNH4" s="1"/>
      <c r="SNI4" s="1"/>
      <c r="SNJ4" s="1"/>
      <c r="SNK4" s="1"/>
      <c r="SNL4" s="1"/>
      <c r="SNM4" s="1"/>
      <c r="SNN4" s="1"/>
      <c r="SNO4" s="1"/>
      <c r="SNP4" s="1"/>
      <c r="SNQ4" s="1"/>
      <c r="SNR4" s="1"/>
      <c r="SNS4" s="1"/>
      <c r="SNT4" s="1"/>
      <c r="SNU4" s="1"/>
      <c r="SNV4" s="1"/>
      <c r="SNW4" s="1"/>
      <c r="SNX4" s="1"/>
      <c r="SNY4" s="1"/>
      <c r="SNZ4" s="1"/>
      <c r="SOA4" s="1"/>
      <c r="SOB4" s="1"/>
      <c r="SOC4" s="1"/>
      <c r="SOD4" s="1"/>
      <c r="SOE4" s="1"/>
      <c r="SOF4" s="1"/>
      <c r="SOG4" s="1"/>
      <c r="SOH4" s="1"/>
      <c r="SOI4" s="1"/>
      <c r="SOJ4" s="1"/>
      <c r="SOK4" s="1"/>
      <c r="SOL4" s="1"/>
      <c r="SOM4" s="1"/>
      <c r="SON4" s="1"/>
      <c r="SOO4" s="1"/>
      <c r="SOP4" s="1"/>
      <c r="SOQ4" s="1"/>
      <c r="SOR4" s="1"/>
      <c r="SOS4" s="1"/>
      <c r="SOT4" s="1"/>
      <c r="SOU4" s="1"/>
      <c r="SOV4" s="1"/>
      <c r="SOW4" s="1"/>
      <c r="SOX4" s="1"/>
      <c r="SOY4" s="1"/>
      <c r="SOZ4" s="1"/>
      <c r="SPA4" s="1"/>
      <c r="SPB4" s="1"/>
      <c r="SPC4" s="1"/>
      <c r="SPD4" s="1"/>
      <c r="SPE4" s="1"/>
      <c r="SPF4" s="1"/>
      <c r="SPG4" s="1"/>
      <c r="SPH4" s="1"/>
      <c r="SPI4" s="1"/>
      <c r="SPJ4" s="1"/>
      <c r="SPK4" s="1"/>
      <c r="SPL4" s="1"/>
      <c r="SPM4" s="1"/>
      <c r="SPN4" s="1"/>
      <c r="SPO4" s="1"/>
      <c r="SPP4" s="1"/>
      <c r="SPQ4" s="1"/>
      <c r="SPR4" s="1"/>
      <c r="SPS4" s="1"/>
      <c r="SPT4" s="1"/>
      <c r="SPU4" s="1"/>
      <c r="SPV4" s="1"/>
      <c r="SPW4" s="1"/>
      <c r="SPX4" s="1"/>
      <c r="SPY4" s="1"/>
      <c r="SPZ4" s="1"/>
      <c r="SQA4" s="1"/>
      <c r="SQB4" s="1"/>
      <c r="SQC4" s="1"/>
      <c r="SQD4" s="1"/>
      <c r="SQE4" s="1"/>
      <c r="SQF4" s="1"/>
      <c r="SQG4" s="1"/>
      <c r="SQH4" s="1"/>
      <c r="SQI4" s="1"/>
      <c r="SQJ4" s="1"/>
      <c r="SQK4" s="1"/>
      <c r="SQL4" s="1"/>
      <c r="SQM4" s="1"/>
      <c r="SQN4" s="1"/>
      <c r="SQO4" s="1"/>
      <c r="SQP4" s="1"/>
      <c r="SQQ4" s="1"/>
      <c r="SQR4" s="1"/>
      <c r="SQS4" s="1"/>
      <c r="SQT4" s="1"/>
      <c r="SQU4" s="1"/>
      <c r="SQV4" s="1"/>
      <c r="SQW4" s="1"/>
      <c r="SQX4" s="1"/>
      <c r="SQY4" s="1"/>
      <c r="SQZ4" s="1"/>
      <c r="SRA4" s="1"/>
      <c r="SRB4" s="1"/>
      <c r="SRC4" s="1"/>
      <c r="SRD4" s="1"/>
      <c r="SRE4" s="1"/>
      <c r="SRF4" s="1"/>
      <c r="SRG4" s="1"/>
      <c r="SRH4" s="1"/>
      <c r="SRI4" s="1"/>
      <c r="SRJ4" s="1"/>
      <c r="SRK4" s="1"/>
      <c r="SRL4" s="1"/>
      <c r="SRM4" s="1"/>
      <c r="SRN4" s="1"/>
      <c r="SRO4" s="1"/>
      <c r="SRP4" s="1"/>
      <c r="SRQ4" s="1"/>
      <c r="SRR4" s="1"/>
      <c r="SRS4" s="1"/>
      <c r="SRT4" s="1"/>
      <c r="SRU4" s="1"/>
      <c r="SRV4" s="1"/>
      <c r="SRW4" s="1"/>
      <c r="SRX4" s="1"/>
      <c r="SRY4" s="1"/>
      <c r="SRZ4" s="1"/>
      <c r="SSA4" s="1"/>
      <c r="SSB4" s="1"/>
      <c r="SSC4" s="1"/>
      <c r="SSD4" s="1"/>
      <c r="SSE4" s="1"/>
      <c r="SSF4" s="1"/>
      <c r="SSG4" s="1"/>
      <c r="SSH4" s="1"/>
      <c r="SSI4" s="1"/>
      <c r="SSJ4" s="1"/>
      <c r="SSK4" s="1"/>
      <c r="SSL4" s="1"/>
      <c r="SSM4" s="1"/>
      <c r="SSN4" s="1"/>
      <c r="SSO4" s="1"/>
      <c r="SSP4" s="1"/>
      <c r="SSQ4" s="1"/>
      <c r="SSR4" s="1"/>
      <c r="SSS4" s="1"/>
      <c r="SST4" s="1"/>
      <c r="SSU4" s="1"/>
      <c r="SSV4" s="1"/>
      <c r="SSW4" s="1"/>
      <c r="SSX4" s="1"/>
      <c r="SSY4" s="1"/>
      <c r="SSZ4" s="1"/>
      <c r="STA4" s="1"/>
      <c r="STB4" s="1"/>
      <c r="STC4" s="1"/>
      <c r="STD4" s="1"/>
      <c r="STE4" s="1"/>
      <c r="STF4" s="1"/>
      <c r="STG4" s="1"/>
      <c r="STH4" s="1"/>
      <c r="STI4" s="1"/>
      <c r="STJ4" s="1"/>
      <c r="STK4" s="1"/>
      <c r="STL4" s="1"/>
      <c r="STM4" s="1"/>
      <c r="STN4" s="1"/>
      <c r="STO4" s="1"/>
      <c r="STP4" s="1"/>
      <c r="STQ4" s="1"/>
      <c r="STR4" s="1"/>
      <c r="STS4" s="1"/>
      <c r="STT4" s="1"/>
      <c r="STU4" s="1"/>
      <c r="STV4" s="1"/>
      <c r="STW4" s="1"/>
      <c r="STX4" s="1"/>
      <c r="STY4" s="1"/>
      <c r="STZ4" s="1"/>
      <c r="SUA4" s="1"/>
      <c r="SUB4" s="1"/>
      <c r="SUC4" s="1"/>
      <c r="SUD4" s="1"/>
      <c r="SUE4" s="1"/>
      <c r="SUF4" s="1"/>
      <c r="SUG4" s="1"/>
      <c r="SUH4" s="1"/>
      <c r="SUI4" s="1"/>
      <c r="SUJ4" s="1"/>
      <c r="SUK4" s="1"/>
      <c r="SUL4" s="1"/>
      <c r="SUM4" s="1"/>
      <c r="SUN4" s="1"/>
      <c r="SUO4" s="1"/>
      <c r="SUP4" s="1"/>
      <c r="SUQ4" s="1"/>
      <c r="SUR4" s="1"/>
      <c r="SUS4" s="1"/>
      <c r="SUT4" s="1"/>
      <c r="SUU4" s="1"/>
      <c r="SUV4" s="1"/>
      <c r="SUW4" s="1"/>
      <c r="SUX4" s="1"/>
      <c r="SUY4" s="1"/>
      <c r="SUZ4" s="1"/>
      <c r="SVA4" s="1"/>
      <c r="SVB4" s="1"/>
      <c r="SVC4" s="1"/>
      <c r="SVD4" s="1"/>
      <c r="SVE4" s="1"/>
      <c r="SVF4" s="1"/>
      <c r="SVG4" s="1"/>
      <c r="SVH4" s="1"/>
      <c r="SVI4" s="1"/>
      <c r="SVJ4" s="1"/>
      <c r="SVK4" s="1"/>
      <c r="SVL4" s="1"/>
      <c r="SVM4" s="1"/>
      <c r="SVN4" s="1"/>
      <c r="SVO4" s="1"/>
      <c r="SVP4" s="1"/>
      <c r="SVQ4" s="1"/>
      <c r="SVR4" s="1"/>
      <c r="SVS4" s="1"/>
      <c r="SVT4" s="1"/>
      <c r="SVU4" s="1"/>
      <c r="SVV4" s="1"/>
      <c r="SVW4" s="1"/>
      <c r="SVX4" s="1"/>
      <c r="SVY4" s="1"/>
      <c r="SVZ4" s="1"/>
      <c r="SWA4" s="1"/>
      <c r="SWB4" s="1"/>
      <c r="SWC4" s="1"/>
      <c r="SWD4" s="1"/>
      <c r="SWE4" s="1"/>
      <c r="SWF4" s="1"/>
      <c r="SWG4" s="1"/>
      <c r="SWH4" s="1"/>
      <c r="SWI4" s="1"/>
      <c r="SWJ4" s="1"/>
      <c r="SWK4" s="1"/>
      <c r="SWL4" s="1"/>
      <c r="SWM4" s="1"/>
      <c r="SWN4" s="1"/>
      <c r="SWO4" s="1"/>
      <c r="SWP4" s="1"/>
      <c r="SWQ4" s="1"/>
      <c r="SWR4" s="1"/>
      <c r="SWS4" s="1"/>
      <c r="SWT4" s="1"/>
      <c r="SWU4" s="1"/>
      <c r="SWV4" s="1"/>
      <c r="SWW4" s="1"/>
      <c r="SWX4" s="1"/>
      <c r="SWY4" s="1"/>
      <c r="SWZ4" s="1"/>
      <c r="SXA4" s="1"/>
      <c r="SXB4" s="1"/>
      <c r="SXC4" s="1"/>
      <c r="SXD4" s="1"/>
      <c r="SXE4" s="1"/>
      <c r="SXF4" s="1"/>
      <c r="SXG4" s="1"/>
      <c r="SXH4" s="1"/>
      <c r="SXI4" s="1"/>
      <c r="SXJ4" s="1"/>
      <c r="SXK4" s="1"/>
      <c r="SXL4" s="1"/>
      <c r="SXM4" s="1"/>
      <c r="SXN4" s="1"/>
      <c r="SXO4" s="1"/>
      <c r="SXP4" s="1"/>
      <c r="SXQ4" s="1"/>
      <c r="SXR4" s="1"/>
      <c r="SXS4" s="1"/>
      <c r="SXT4" s="1"/>
      <c r="SXU4" s="1"/>
      <c r="SXV4" s="1"/>
      <c r="SXW4" s="1"/>
      <c r="SXX4" s="1"/>
      <c r="SXY4" s="1"/>
      <c r="SXZ4" s="1"/>
      <c r="SYA4" s="1"/>
      <c r="SYB4" s="1"/>
      <c r="SYC4" s="1"/>
      <c r="SYD4" s="1"/>
      <c r="SYE4" s="1"/>
      <c r="SYF4" s="1"/>
      <c r="SYG4" s="1"/>
      <c r="SYH4" s="1"/>
      <c r="SYI4" s="1"/>
      <c r="SYJ4" s="1"/>
      <c r="SYK4" s="1"/>
      <c r="SYL4" s="1"/>
      <c r="SYM4" s="1"/>
      <c r="SYN4" s="1"/>
      <c r="SYO4" s="1"/>
      <c r="SYP4" s="1"/>
      <c r="SYQ4" s="1"/>
      <c r="SYR4" s="1"/>
      <c r="SYS4" s="1"/>
      <c r="SYT4" s="1"/>
      <c r="SYU4" s="1"/>
      <c r="SYV4" s="1"/>
      <c r="SYW4" s="1"/>
      <c r="SYX4" s="1"/>
      <c r="SYY4" s="1"/>
      <c r="SYZ4" s="1"/>
      <c r="SZA4" s="1"/>
      <c r="SZB4" s="1"/>
      <c r="SZC4" s="1"/>
      <c r="SZD4" s="1"/>
      <c r="SZE4" s="1"/>
      <c r="SZF4" s="1"/>
      <c r="SZG4" s="1"/>
      <c r="SZH4" s="1"/>
      <c r="SZI4" s="1"/>
      <c r="SZJ4" s="1"/>
      <c r="SZK4" s="1"/>
      <c r="SZL4" s="1"/>
      <c r="SZM4" s="1"/>
      <c r="SZN4" s="1"/>
      <c r="SZO4" s="1"/>
      <c r="SZP4" s="1"/>
      <c r="SZQ4" s="1"/>
      <c r="SZR4" s="1"/>
      <c r="SZS4" s="1"/>
      <c r="SZT4" s="1"/>
      <c r="SZU4" s="1"/>
      <c r="SZV4" s="1"/>
      <c r="SZW4" s="1"/>
      <c r="SZX4" s="1"/>
      <c r="SZY4" s="1"/>
      <c r="SZZ4" s="1"/>
      <c r="TAA4" s="1"/>
      <c r="TAB4" s="1"/>
      <c r="TAC4" s="1"/>
      <c r="TAD4" s="1"/>
      <c r="TAE4" s="1"/>
      <c r="TAF4" s="1"/>
      <c r="TAG4" s="1"/>
      <c r="TAH4" s="1"/>
      <c r="TAI4" s="1"/>
      <c r="TAJ4" s="1"/>
      <c r="TAK4" s="1"/>
      <c r="TAL4" s="1"/>
      <c r="TAM4" s="1"/>
      <c r="TAN4" s="1"/>
      <c r="TAO4" s="1"/>
      <c r="TAP4" s="1"/>
      <c r="TAQ4" s="1"/>
      <c r="TAR4" s="1"/>
      <c r="TAS4" s="1"/>
      <c r="TAT4" s="1"/>
      <c r="TAU4" s="1"/>
      <c r="TAV4" s="1"/>
      <c r="TAW4" s="1"/>
      <c r="TAX4" s="1"/>
      <c r="TAY4" s="1"/>
      <c r="TAZ4" s="1"/>
      <c r="TBA4" s="1"/>
      <c r="TBB4" s="1"/>
      <c r="TBC4" s="1"/>
      <c r="TBD4" s="1"/>
      <c r="TBE4" s="1"/>
      <c r="TBF4" s="1"/>
      <c r="TBG4" s="1"/>
      <c r="TBH4" s="1"/>
      <c r="TBI4" s="1"/>
      <c r="TBJ4" s="1"/>
      <c r="TBK4" s="1"/>
      <c r="TBL4" s="1"/>
      <c r="TBM4" s="1"/>
      <c r="TBN4" s="1"/>
      <c r="TBO4" s="1"/>
      <c r="TBP4" s="1"/>
      <c r="TBQ4" s="1"/>
      <c r="TBR4" s="1"/>
      <c r="TBS4" s="1"/>
      <c r="TBT4" s="1"/>
      <c r="TBU4" s="1"/>
      <c r="TBV4" s="1"/>
      <c r="TBW4" s="1"/>
      <c r="TBX4" s="1"/>
      <c r="TBY4" s="1"/>
      <c r="TBZ4" s="1"/>
      <c r="TCA4" s="1"/>
      <c r="TCB4" s="1"/>
      <c r="TCC4" s="1"/>
      <c r="TCD4" s="1"/>
      <c r="TCE4" s="1"/>
      <c r="TCF4" s="1"/>
      <c r="TCG4" s="1"/>
      <c r="TCH4" s="1"/>
      <c r="TCI4" s="1"/>
      <c r="TCJ4" s="1"/>
      <c r="TCK4" s="1"/>
      <c r="TCL4" s="1"/>
      <c r="TCM4" s="1"/>
      <c r="TCN4" s="1"/>
      <c r="TCO4" s="1"/>
      <c r="TCP4" s="1"/>
      <c r="TCQ4" s="1"/>
      <c r="TCR4" s="1"/>
      <c r="TCS4" s="1"/>
      <c r="TCT4" s="1"/>
      <c r="TCU4" s="1"/>
      <c r="TCV4" s="1"/>
      <c r="TCW4" s="1"/>
      <c r="TCX4" s="1"/>
      <c r="TCY4" s="1"/>
      <c r="TCZ4" s="1"/>
      <c r="TDA4" s="1"/>
      <c r="TDB4" s="1"/>
      <c r="TDC4" s="1"/>
      <c r="TDD4" s="1"/>
      <c r="TDE4" s="1"/>
      <c r="TDF4" s="1"/>
      <c r="TDG4" s="1"/>
      <c r="TDH4" s="1"/>
      <c r="TDI4" s="1"/>
      <c r="TDJ4" s="1"/>
      <c r="TDK4" s="1"/>
      <c r="TDL4" s="1"/>
      <c r="TDM4" s="1"/>
      <c r="TDN4" s="1"/>
      <c r="TDO4" s="1"/>
      <c r="TDP4" s="1"/>
      <c r="TDQ4" s="1"/>
      <c r="TDR4" s="1"/>
      <c r="TDS4" s="1"/>
      <c r="TDT4" s="1"/>
      <c r="TDU4" s="1"/>
      <c r="TDV4" s="1"/>
      <c r="TDW4" s="1"/>
      <c r="TDX4" s="1"/>
      <c r="TDY4" s="1"/>
      <c r="TDZ4" s="1"/>
      <c r="TEA4" s="1"/>
      <c r="TEB4" s="1"/>
      <c r="TEC4" s="1"/>
      <c r="TED4" s="1"/>
      <c r="TEE4" s="1"/>
      <c r="TEF4" s="1"/>
      <c r="TEG4" s="1"/>
      <c r="TEH4" s="1"/>
      <c r="TEI4" s="1"/>
      <c r="TEJ4" s="1"/>
      <c r="TEK4" s="1"/>
      <c r="TEL4" s="1"/>
      <c r="TEM4" s="1"/>
      <c r="TEN4" s="1"/>
      <c r="TEO4" s="1"/>
      <c r="TEP4" s="1"/>
      <c r="TEQ4" s="1"/>
      <c r="TER4" s="1"/>
      <c r="TES4" s="1"/>
      <c r="TET4" s="1"/>
      <c r="TEU4" s="1"/>
      <c r="TEV4" s="1"/>
      <c r="TEW4" s="1"/>
      <c r="TEX4" s="1"/>
      <c r="TEY4" s="1"/>
      <c r="TEZ4" s="1"/>
      <c r="TFA4" s="1"/>
      <c r="TFB4" s="1"/>
      <c r="TFC4" s="1"/>
      <c r="TFD4" s="1"/>
      <c r="TFE4" s="1"/>
      <c r="TFF4" s="1"/>
      <c r="TFG4" s="1"/>
      <c r="TFH4" s="1"/>
      <c r="TFI4" s="1"/>
      <c r="TFJ4" s="1"/>
      <c r="TFK4" s="1"/>
      <c r="TFL4" s="1"/>
      <c r="TFM4" s="1"/>
      <c r="TFN4" s="1"/>
      <c r="TFO4" s="1"/>
      <c r="TFP4" s="1"/>
      <c r="TFQ4" s="1"/>
      <c r="TFR4" s="1"/>
      <c r="TFS4" s="1"/>
      <c r="TFT4" s="1"/>
      <c r="TFU4" s="1"/>
      <c r="TFV4" s="1"/>
      <c r="TFW4" s="1"/>
      <c r="TFX4" s="1"/>
      <c r="TFY4" s="1"/>
      <c r="TFZ4" s="1"/>
      <c r="TGA4" s="1"/>
      <c r="TGB4" s="1"/>
      <c r="TGC4" s="1"/>
      <c r="TGD4" s="1"/>
      <c r="TGE4" s="1"/>
      <c r="TGF4" s="1"/>
      <c r="TGG4" s="1"/>
      <c r="TGH4" s="1"/>
      <c r="TGI4" s="1"/>
      <c r="TGJ4" s="1"/>
      <c r="TGK4" s="1"/>
      <c r="TGL4" s="1"/>
      <c r="TGM4" s="1"/>
      <c r="TGN4" s="1"/>
      <c r="TGO4" s="1"/>
      <c r="TGP4" s="1"/>
      <c r="TGQ4" s="1"/>
      <c r="TGR4" s="1"/>
      <c r="TGS4" s="1"/>
      <c r="TGT4" s="1"/>
      <c r="TGU4" s="1"/>
      <c r="TGV4" s="1"/>
      <c r="TGW4" s="1"/>
      <c r="TGX4" s="1"/>
      <c r="TGY4" s="1"/>
      <c r="TGZ4" s="1"/>
      <c r="THA4" s="1"/>
      <c r="THB4" s="1"/>
      <c r="THC4" s="1"/>
      <c r="THD4" s="1"/>
      <c r="THE4" s="1"/>
      <c r="THF4" s="1"/>
      <c r="THG4" s="1"/>
      <c r="THH4" s="1"/>
      <c r="THI4" s="1"/>
      <c r="THJ4" s="1"/>
      <c r="THK4" s="1"/>
      <c r="THL4" s="1"/>
      <c r="THM4" s="1"/>
      <c r="THN4" s="1"/>
      <c r="THO4" s="1"/>
      <c r="THP4" s="1"/>
      <c r="THQ4" s="1"/>
      <c r="THR4" s="1"/>
      <c r="THS4" s="1"/>
      <c r="THT4" s="1"/>
      <c r="THU4" s="1"/>
      <c r="THV4" s="1"/>
      <c r="THW4" s="1"/>
      <c r="THX4" s="1"/>
      <c r="THY4" s="1"/>
      <c r="THZ4" s="1"/>
      <c r="TIA4" s="1"/>
      <c r="TIB4" s="1"/>
      <c r="TIC4" s="1"/>
      <c r="TID4" s="1"/>
      <c r="TIE4" s="1"/>
      <c r="TIF4" s="1"/>
      <c r="TIG4" s="1"/>
      <c r="TIH4" s="1"/>
      <c r="TII4" s="1"/>
      <c r="TIJ4" s="1"/>
      <c r="TIK4" s="1"/>
      <c r="TIL4" s="1"/>
      <c r="TIM4" s="1"/>
      <c r="TIN4" s="1"/>
      <c r="TIO4" s="1"/>
      <c r="TIP4" s="1"/>
      <c r="TIQ4" s="1"/>
      <c r="TIR4" s="1"/>
      <c r="TIS4" s="1"/>
      <c r="TIT4" s="1"/>
      <c r="TIU4" s="1"/>
      <c r="TIV4" s="1"/>
      <c r="TIW4" s="1"/>
      <c r="TIX4" s="1"/>
      <c r="TIY4" s="1"/>
      <c r="TIZ4" s="1"/>
      <c r="TJA4" s="1"/>
      <c r="TJB4" s="1"/>
      <c r="TJC4" s="1"/>
      <c r="TJD4" s="1"/>
      <c r="TJE4" s="1"/>
      <c r="TJF4" s="1"/>
      <c r="TJG4" s="1"/>
      <c r="TJH4" s="1"/>
      <c r="TJI4" s="1"/>
      <c r="TJJ4" s="1"/>
      <c r="TJK4" s="1"/>
      <c r="TJL4" s="1"/>
      <c r="TJM4" s="1"/>
      <c r="TJN4" s="1"/>
      <c r="TJO4" s="1"/>
      <c r="TJP4" s="1"/>
      <c r="TJQ4" s="1"/>
      <c r="TJR4" s="1"/>
      <c r="TJS4" s="1"/>
      <c r="TJT4" s="1"/>
      <c r="TJU4" s="1"/>
      <c r="TJV4" s="1"/>
      <c r="TJW4" s="1"/>
      <c r="TJX4" s="1"/>
      <c r="TJY4" s="1"/>
      <c r="TJZ4" s="1"/>
      <c r="TKA4" s="1"/>
      <c r="TKB4" s="1"/>
      <c r="TKC4" s="1"/>
      <c r="TKD4" s="1"/>
      <c r="TKE4" s="1"/>
      <c r="TKF4" s="1"/>
      <c r="TKG4" s="1"/>
      <c r="TKH4" s="1"/>
      <c r="TKI4" s="1"/>
      <c r="TKJ4" s="1"/>
      <c r="TKK4" s="1"/>
      <c r="TKL4" s="1"/>
      <c r="TKM4" s="1"/>
      <c r="TKN4" s="1"/>
      <c r="TKO4" s="1"/>
      <c r="TKP4" s="1"/>
      <c r="TKQ4" s="1"/>
      <c r="TKR4" s="1"/>
      <c r="TKS4" s="1"/>
      <c r="TKT4" s="1"/>
      <c r="TKU4" s="1"/>
      <c r="TKV4" s="1"/>
      <c r="TKW4" s="1"/>
      <c r="TKX4" s="1"/>
      <c r="TKY4" s="1"/>
      <c r="TKZ4" s="1"/>
      <c r="TLA4" s="1"/>
      <c r="TLB4" s="1"/>
      <c r="TLC4" s="1"/>
      <c r="TLD4" s="1"/>
      <c r="TLE4" s="1"/>
      <c r="TLF4" s="1"/>
      <c r="TLG4" s="1"/>
      <c r="TLH4" s="1"/>
      <c r="TLI4" s="1"/>
      <c r="TLJ4" s="1"/>
      <c r="TLK4" s="1"/>
      <c r="TLL4" s="1"/>
      <c r="TLM4" s="1"/>
      <c r="TLN4" s="1"/>
      <c r="TLO4" s="1"/>
      <c r="TLP4" s="1"/>
      <c r="TLQ4" s="1"/>
      <c r="TLR4" s="1"/>
      <c r="TLS4" s="1"/>
      <c r="TLT4" s="1"/>
      <c r="TLU4" s="1"/>
      <c r="TLV4" s="1"/>
      <c r="TLW4" s="1"/>
      <c r="TLX4" s="1"/>
      <c r="TLY4" s="1"/>
      <c r="TLZ4" s="1"/>
      <c r="TMA4" s="1"/>
      <c r="TMB4" s="1"/>
      <c r="TMC4" s="1"/>
      <c r="TMD4" s="1"/>
      <c r="TME4" s="1"/>
      <c r="TMF4" s="1"/>
      <c r="TMG4" s="1"/>
      <c r="TMH4" s="1"/>
      <c r="TMI4" s="1"/>
      <c r="TMJ4" s="1"/>
      <c r="TMK4" s="1"/>
      <c r="TML4" s="1"/>
      <c r="TMM4" s="1"/>
      <c r="TMN4" s="1"/>
      <c r="TMO4" s="1"/>
      <c r="TMP4" s="1"/>
      <c r="TMQ4" s="1"/>
      <c r="TMR4" s="1"/>
      <c r="TMS4" s="1"/>
      <c r="TMT4" s="1"/>
      <c r="TMU4" s="1"/>
      <c r="TMV4" s="1"/>
      <c r="TMW4" s="1"/>
      <c r="TMX4" s="1"/>
      <c r="TMY4" s="1"/>
      <c r="TMZ4" s="1"/>
      <c r="TNA4" s="1"/>
      <c r="TNB4" s="1"/>
      <c r="TNC4" s="1"/>
      <c r="TND4" s="1"/>
      <c r="TNE4" s="1"/>
      <c r="TNF4" s="1"/>
      <c r="TNG4" s="1"/>
      <c r="TNH4" s="1"/>
      <c r="TNI4" s="1"/>
      <c r="TNJ4" s="1"/>
      <c r="TNK4" s="1"/>
      <c r="TNL4" s="1"/>
      <c r="TNM4" s="1"/>
      <c r="TNN4" s="1"/>
      <c r="TNO4" s="1"/>
      <c r="TNP4" s="1"/>
      <c r="TNQ4" s="1"/>
      <c r="TNR4" s="1"/>
      <c r="TNS4" s="1"/>
      <c r="TNT4" s="1"/>
      <c r="TNU4" s="1"/>
      <c r="TNV4" s="1"/>
      <c r="TNW4" s="1"/>
      <c r="TNX4" s="1"/>
      <c r="TNY4" s="1"/>
      <c r="TNZ4" s="1"/>
      <c r="TOA4" s="1"/>
      <c r="TOB4" s="1"/>
      <c r="TOC4" s="1"/>
      <c r="TOD4" s="1"/>
      <c r="TOE4" s="1"/>
      <c r="TOF4" s="1"/>
      <c r="TOG4" s="1"/>
      <c r="TOH4" s="1"/>
      <c r="TOI4" s="1"/>
      <c r="TOJ4" s="1"/>
      <c r="TOK4" s="1"/>
      <c r="TOL4" s="1"/>
      <c r="TOM4" s="1"/>
      <c r="TON4" s="1"/>
      <c r="TOO4" s="1"/>
      <c r="TOP4" s="1"/>
      <c r="TOQ4" s="1"/>
      <c r="TOR4" s="1"/>
      <c r="TOS4" s="1"/>
      <c r="TOT4" s="1"/>
      <c r="TOU4" s="1"/>
      <c r="TOV4" s="1"/>
      <c r="TOW4" s="1"/>
      <c r="TOX4" s="1"/>
      <c r="TOY4" s="1"/>
      <c r="TOZ4" s="1"/>
      <c r="TPA4" s="1"/>
      <c r="TPB4" s="1"/>
      <c r="TPC4" s="1"/>
      <c r="TPD4" s="1"/>
      <c r="TPE4" s="1"/>
      <c r="TPF4" s="1"/>
      <c r="TPG4" s="1"/>
      <c r="TPH4" s="1"/>
      <c r="TPI4" s="1"/>
      <c r="TPJ4" s="1"/>
      <c r="TPK4" s="1"/>
      <c r="TPL4" s="1"/>
      <c r="TPM4" s="1"/>
      <c r="TPN4" s="1"/>
      <c r="TPO4" s="1"/>
      <c r="TPP4" s="1"/>
      <c r="TPQ4" s="1"/>
      <c r="TPR4" s="1"/>
      <c r="TPS4" s="1"/>
      <c r="TPT4" s="1"/>
      <c r="TPU4" s="1"/>
      <c r="TPV4" s="1"/>
      <c r="TPW4" s="1"/>
      <c r="TPX4" s="1"/>
      <c r="TPY4" s="1"/>
      <c r="TPZ4" s="1"/>
      <c r="TQA4" s="1"/>
      <c r="TQB4" s="1"/>
      <c r="TQC4" s="1"/>
      <c r="TQD4" s="1"/>
      <c r="TQE4" s="1"/>
      <c r="TQF4" s="1"/>
      <c r="TQG4" s="1"/>
      <c r="TQH4" s="1"/>
      <c r="TQI4" s="1"/>
      <c r="TQJ4" s="1"/>
      <c r="TQK4" s="1"/>
      <c r="TQL4" s="1"/>
      <c r="TQM4" s="1"/>
      <c r="TQN4" s="1"/>
      <c r="TQO4" s="1"/>
      <c r="TQP4" s="1"/>
      <c r="TQQ4" s="1"/>
      <c r="TQR4" s="1"/>
      <c r="TQS4" s="1"/>
      <c r="TQT4" s="1"/>
      <c r="TQU4" s="1"/>
      <c r="TQV4" s="1"/>
      <c r="TQW4" s="1"/>
      <c r="TQX4" s="1"/>
      <c r="TQY4" s="1"/>
      <c r="TQZ4" s="1"/>
      <c r="TRA4" s="1"/>
      <c r="TRB4" s="1"/>
      <c r="TRC4" s="1"/>
      <c r="TRD4" s="1"/>
      <c r="TRE4" s="1"/>
      <c r="TRF4" s="1"/>
      <c r="TRG4" s="1"/>
      <c r="TRH4" s="1"/>
      <c r="TRI4" s="1"/>
      <c r="TRJ4" s="1"/>
      <c r="TRK4" s="1"/>
      <c r="TRL4" s="1"/>
      <c r="TRM4" s="1"/>
      <c r="TRN4" s="1"/>
      <c r="TRO4" s="1"/>
      <c r="TRP4" s="1"/>
      <c r="TRQ4" s="1"/>
      <c r="TRR4" s="1"/>
      <c r="TRS4" s="1"/>
      <c r="TRT4" s="1"/>
      <c r="TRU4" s="1"/>
      <c r="TRV4" s="1"/>
      <c r="TRW4" s="1"/>
      <c r="TRX4" s="1"/>
      <c r="TRY4" s="1"/>
      <c r="TRZ4" s="1"/>
      <c r="TSA4" s="1"/>
      <c r="TSB4" s="1"/>
      <c r="TSC4" s="1"/>
      <c r="TSD4" s="1"/>
      <c r="TSE4" s="1"/>
      <c r="TSF4" s="1"/>
      <c r="TSG4" s="1"/>
      <c r="TSH4" s="1"/>
      <c r="TSI4" s="1"/>
      <c r="TSJ4" s="1"/>
      <c r="TSK4" s="1"/>
      <c r="TSL4" s="1"/>
      <c r="TSM4" s="1"/>
      <c r="TSN4" s="1"/>
      <c r="TSO4" s="1"/>
      <c r="TSP4" s="1"/>
      <c r="TSQ4" s="1"/>
      <c r="TSR4" s="1"/>
      <c r="TSS4" s="1"/>
      <c r="TST4" s="1"/>
      <c r="TSU4" s="1"/>
      <c r="TSV4" s="1"/>
      <c r="TSW4" s="1"/>
      <c r="TSX4" s="1"/>
      <c r="TSY4" s="1"/>
      <c r="TSZ4" s="1"/>
      <c r="TTA4" s="1"/>
      <c r="TTB4" s="1"/>
      <c r="TTC4" s="1"/>
      <c r="TTD4" s="1"/>
      <c r="TTE4" s="1"/>
      <c r="TTF4" s="1"/>
      <c r="TTG4" s="1"/>
      <c r="TTH4" s="1"/>
      <c r="TTI4" s="1"/>
      <c r="TTJ4" s="1"/>
      <c r="TTK4" s="1"/>
      <c r="TTL4" s="1"/>
      <c r="TTM4" s="1"/>
      <c r="TTN4" s="1"/>
      <c r="TTO4" s="1"/>
      <c r="TTP4" s="1"/>
      <c r="TTQ4" s="1"/>
      <c r="TTR4" s="1"/>
      <c r="TTS4" s="1"/>
      <c r="TTT4" s="1"/>
      <c r="TTU4" s="1"/>
      <c r="TTV4" s="1"/>
      <c r="TTW4" s="1"/>
      <c r="TTX4" s="1"/>
      <c r="TTY4" s="1"/>
      <c r="TTZ4" s="1"/>
      <c r="TUA4" s="1"/>
      <c r="TUB4" s="1"/>
      <c r="TUC4" s="1"/>
      <c r="TUD4" s="1"/>
      <c r="TUE4" s="1"/>
      <c r="TUF4" s="1"/>
      <c r="TUG4" s="1"/>
      <c r="TUH4" s="1"/>
      <c r="TUI4" s="1"/>
      <c r="TUJ4" s="1"/>
      <c r="TUK4" s="1"/>
      <c r="TUL4" s="1"/>
      <c r="TUM4" s="1"/>
      <c r="TUN4" s="1"/>
      <c r="TUO4" s="1"/>
      <c r="TUP4" s="1"/>
      <c r="TUQ4" s="1"/>
      <c r="TUR4" s="1"/>
      <c r="TUS4" s="1"/>
      <c r="TUT4" s="1"/>
      <c r="TUU4" s="1"/>
      <c r="TUV4" s="1"/>
      <c r="TUW4" s="1"/>
      <c r="TUX4" s="1"/>
      <c r="TUY4" s="1"/>
      <c r="TUZ4" s="1"/>
      <c r="TVA4" s="1"/>
      <c r="TVB4" s="1"/>
      <c r="TVC4" s="1"/>
      <c r="TVD4" s="1"/>
      <c r="TVE4" s="1"/>
      <c r="TVF4" s="1"/>
      <c r="TVG4" s="1"/>
      <c r="TVH4" s="1"/>
      <c r="TVI4" s="1"/>
      <c r="TVJ4" s="1"/>
      <c r="TVK4" s="1"/>
      <c r="TVL4" s="1"/>
      <c r="TVM4" s="1"/>
      <c r="TVN4" s="1"/>
      <c r="TVO4" s="1"/>
      <c r="TVP4" s="1"/>
      <c r="TVQ4" s="1"/>
      <c r="TVR4" s="1"/>
      <c r="TVS4" s="1"/>
      <c r="TVT4" s="1"/>
      <c r="TVU4" s="1"/>
      <c r="TVV4" s="1"/>
      <c r="TVW4" s="1"/>
      <c r="TVX4" s="1"/>
      <c r="TVY4" s="1"/>
      <c r="TVZ4" s="1"/>
      <c r="TWA4" s="1"/>
      <c r="TWB4" s="1"/>
      <c r="TWC4" s="1"/>
      <c r="TWD4" s="1"/>
      <c r="TWE4" s="1"/>
      <c r="TWF4" s="1"/>
      <c r="TWG4" s="1"/>
      <c r="TWH4" s="1"/>
      <c r="TWI4" s="1"/>
      <c r="TWJ4" s="1"/>
      <c r="TWK4" s="1"/>
      <c r="TWL4" s="1"/>
      <c r="TWM4" s="1"/>
      <c r="TWN4" s="1"/>
      <c r="TWO4" s="1"/>
      <c r="TWP4" s="1"/>
      <c r="TWQ4" s="1"/>
      <c r="TWR4" s="1"/>
      <c r="TWS4" s="1"/>
      <c r="TWT4" s="1"/>
      <c r="TWU4" s="1"/>
      <c r="TWV4" s="1"/>
      <c r="TWW4" s="1"/>
      <c r="TWX4" s="1"/>
      <c r="TWY4" s="1"/>
      <c r="TWZ4" s="1"/>
      <c r="TXA4" s="1"/>
      <c r="TXB4" s="1"/>
      <c r="TXC4" s="1"/>
      <c r="TXD4" s="1"/>
      <c r="TXE4" s="1"/>
      <c r="TXF4" s="1"/>
      <c r="TXG4" s="1"/>
      <c r="TXH4" s="1"/>
      <c r="TXI4" s="1"/>
      <c r="TXJ4" s="1"/>
      <c r="TXK4" s="1"/>
      <c r="TXL4" s="1"/>
      <c r="TXM4" s="1"/>
      <c r="TXN4" s="1"/>
      <c r="TXO4" s="1"/>
      <c r="TXP4" s="1"/>
      <c r="TXQ4" s="1"/>
      <c r="TXR4" s="1"/>
      <c r="TXS4" s="1"/>
      <c r="TXT4" s="1"/>
      <c r="TXU4" s="1"/>
      <c r="TXV4" s="1"/>
      <c r="TXW4" s="1"/>
      <c r="TXX4" s="1"/>
      <c r="TXY4" s="1"/>
      <c r="TXZ4" s="1"/>
      <c r="TYA4" s="1"/>
      <c r="TYB4" s="1"/>
      <c r="TYC4" s="1"/>
      <c r="TYD4" s="1"/>
      <c r="TYE4" s="1"/>
      <c r="TYF4" s="1"/>
      <c r="TYG4" s="1"/>
      <c r="TYH4" s="1"/>
      <c r="TYI4" s="1"/>
      <c r="TYJ4" s="1"/>
      <c r="TYK4" s="1"/>
      <c r="TYL4" s="1"/>
      <c r="TYM4" s="1"/>
      <c r="TYN4" s="1"/>
      <c r="TYO4" s="1"/>
      <c r="TYP4" s="1"/>
      <c r="TYQ4" s="1"/>
      <c r="TYR4" s="1"/>
      <c r="TYS4" s="1"/>
      <c r="TYT4" s="1"/>
      <c r="TYU4" s="1"/>
      <c r="TYV4" s="1"/>
      <c r="TYW4" s="1"/>
      <c r="TYX4" s="1"/>
      <c r="TYY4" s="1"/>
      <c r="TYZ4" s="1"/>
      <c r="TZA4" s="1"/>
      <c r="TZB4" s="1"/>
      <c r="TZC4" s="1"/>
      <c r="TZD4" s="1"/>
      <c r="TZE4" s="1"/>
      <c r="TZF4" s="1"/>
      <c r="TZG4" s="1"/>
      <c r="TZH4" s="1"/>
      <c r="TZI4" s="1"/>
      <c r="TZJ4" s="1"/>
      <c r="TZK4" s="1"/>
      <c r="TZL4" s="1"/>
      <c r="TZM4" s="1"/>
      <c r="TZN4" s="1"/>
      <c r="TZO4" s="1"/>
      <c r="TZP4" s="1"/>
      <c r="TZQ4" s="1"/>
      <c r="TZR4" s="1"/>
      <c r="TZS4" s="1"/>
      <c r="TZT4" s="1"/>
      <c r="TZU4" s="1"/>
      <c r="TZV4" s="1"/>
      <c r="TZW4" s="1"/>
      <c r="TZX4" s="1"/>
      <c r="TZY4" s="1"/>
      <c r="TZZ4" s="1"/>
      <c r="UAA4" s="1"/>
      <c r="UAB4" s="1"/>
      <c r="UAC4" s="1"/>
      <c r="UAD4" s="1"/>
      <c r="UAE4" s="1"/>
      <c r="UAF4" s="1"/>
      <c r="UAG4" s="1"/>
      <c r="UAH4" s="1"/>
      <c r="UAI4" s="1"/>
      <c r="UAJ4" s="1"/>
      <c r="UAK4" s="1"/>
      <c r="UAL4" s="1"/>
      <c r="UAM4" s="1"/>
      <c r="UAN4" s="1"/>
      <c r="UAO4" s="1"/>
      <c r="UAP4" s="1"/>
      <c r="UAQ4" s="1"/>
      <c r="UAR4" s="1"/>
      <c r="UAS4" s="1"/>
      <c r="UAT4" s="1"/>
      <c r="UAU4" s="1"/>
      <c r="UAV4" s="1"/>
      <c r="UAW4" s="1"/>
      <c r="UAX4" s="1"/>
      <c r="UAY4" s="1"/>
      <c r="UAZ4" s="1"/>
      <c r="UBA4" s="1"/>
      <c r="UBB4" s="1"/>
      <c r="UBC4" s="1"/>
      <c r="UBD4" s="1"/>
      <c r="UBE4" s="1"/>
      <c r="UBF4" s="1"/>
      <c r="UBG4" s="1"/>
      <c r="UBH4" s="1"/>
      <c r="UBI4" s="1"/>
      <c r="UBJ4" s="1"/>
      <c r="UBK4" s="1"/>
      <c r="UBL4" s="1"/>
      <c r="UBM4" s="1"/>
      <c r="UBN4" s="1"/>
      <c r="UBO4" s="1"/>
      <c r="UBP4" s="1"/>
      <c r="UBQ4" s="1"/>
      <c r="UBR4" s="1"/>
      <c r="UBS4" s="1"/>
      <c r="UBT4" s="1"/>
      <c r="UBU4" s="1"/>
      <c r="UBV4" s="1"/>
      <c r="UBW4" s="1"/>
      <c r="UBX4" s="1"/>
      <c r="UBY4" s="1"/>
      <c r="UBZ4" s="1"/>
      <c r="UCA4" s="1"/>
      <c r="UCB4" s="1"/>
      <c r="UCC4" s="1"/>
      <c r="UCD4" s="1"/>
      <c r="UCE4" s="1"/>
      <c r="UCF4" s="1"/>
      <c r="UCG4" s="1"/>
      <c r="UCH4" s="1"/>
      <c r="UCI4" s="1"/>
      <c r="UCJ4" s="1"/>
      <c r="UCK4" s="1"/>
      <c r="UCL4" s="1"/>
      <c r="UCM4" s="1"/>
      <c r="UCN4" s="1"/>
      <c r="UCO4" s="1"/>
      <c r="UCP4" s="1"/>
      <c r="UCQ4" s="1"/>
      <c r="UCR4" s="1"/>
      <c r="UCS4" s="1"/>
      <c r="UCT4" s="1"/>
      <c r="UCU4" s="1"/>
      <c r="UCV4" s="1"/>
      <c r="UCW4" s="1"/>
      <c r="UCX4" s="1"/>
      <c r="UCY4" s="1"/>
      <c r="UCZ4" s="1"/>
      <c r="UDA4" s="1"/>
      <c r="UDB4" s="1"/>
      <c r="UDC4" s="1"/>
      <c r="UDD4" s="1"/>
      <c r="UDE4" s="1"/>
      <c r="UDF4" s="1"/>
      <c r="UDG4" s="1"/>
      <c r="UDH4" s="1"/>
      <c r="UDI4" s="1"/>
      <c r="UDJ4" s="1"/>
      <c r="UDK4" s="1"/>
      <c r="UDL4" s="1"/>
      <c r="UDM4" s="1"/>
      <c r="UDN4" s="1"/>
      <c r="UDO4" s="1"/>
      <c r="UDP4" s="1"/>
      <c r="UDQ4" s="1"/>
      <c r="UDR4" s="1"/>
      <c r="UDS4" s="1"/>
      <c r="UDT4" s="1"/>
      <c r="UDU4" s="1"/>
      <c r="UDV4" s="1"/>
      <c r="UDW4" s="1"/>
      <c r="UDX4" s="1"/>
      <c r="UDY4" s="1"/>
      <c r="UDZ4" s="1"/>
      <c r="UEA4" s="1"/>
      <c r="UEB4" s="1"/>
      <c r="UEC4" s="1"/>
      <c r="UED4" s="1"/>
      <c r="UEE4" s="1"/>
      <c r="UEF4" s="1"/>
      <c r="UEG4" s="1"/>
      <c r="UEH4" s="1"/>
      <c r="UEI4" s="1"/>
      <c r="UEJ4" s="1"/>
      <c r="UEK4" s="1"/>
      <c r="UEL4" s="1"/>
      <c r="UEM4" s="1"/>
      <c r="UEN4" s="1"/>
      <c r="UEO4" s="1"/>
      <c r="UEP4" s="1"/>
      <c r="UEQ4" s="1"/>
      <c r="UER4" s="1"/>
      <c r="UES4" s="1"/>
      <c r="UET4" s="1"/>
      <c r="UEU4" s="1"/>
      <c r="UEV4" s="1"/>
      <c r="UEW4" s="1"/>
      <c r="UEX4" s="1"/>
      <c r="UEY4" s="1"/>
      <c r="UEZ4" s="1"/>
      <c r="UFA4" s="1"/>
      <c r="UFB4" s="1"/>
      <c r="UFC4" s="1"/>
      <c r="UFD4" s="1"/>
      <c r="UFE4" s="1"/>
      <c r="UFF4" s="1"/>
      <c r="UFG4" s="1"/>
      <c r="UFH4" s="1"/>
      <c r="UFI4" s="1"/>
      <c r="UFJ4" s="1"/>
      <c r="UFK4" s="1"/>
      <c r="UFL4" s="1"/>
      <c r="UFM4" s="1"/>
      <c r="UFN4" s="1"/>
      <c r="UFO4" s="1"/>
      <c r="UFP4" s="1"/>
      <c r="UFQ4" s="1"/>
      <c r="UFR4" s="1"/>
      <c r="UFS4" s="1"/>
      <c r="UFT4" s="1"/>
      <c r="UFU4" s="1"/>
      <c r="UFV4" s="1"/>
      <c r="UFW4" s="1"/>
      <c r="UFX4" s="1"/>
      <c r="UFY4" s="1"/>
      <c r="UFZ4" s="1"/>
      <c r="UGA4" s="1"/>
      <c r="UGB4" s="1"/>
      <c r="UGC4" s="1"/>
      <c r="UGD4" s="1"/>
      <c r="UGE4" s="1"/>
      <c r="UGF4" s="1"/>
      <c r="UGG4" s="1"/>
      <c r="UGH4" s="1"/>
      <c r="UGI4" s="1"/>
      <c r="UGJ4" s="1"/>
      <c r="UGK4" s="1"/>
      <c r="UGL4" s="1"/>
      <c r="UGM4" s="1"/>
      <c r="UGN4" s="1"/>
      <c r="UGO4" s="1"/>
      <c r="UGP4" s="1"/>
      <c r="UGQ4" s="1"/>
      <c r="UGR4" s="1"/>
      <c r="UGS4" s="1"/>
      <c r="UGT4" s="1"/>
      <c r="UGU4" s="1"/>
      <c r="UGV4" s="1"/>
      <c r="UGW4" s="1"/>
      <c r="UGX4" s="1"/>
      <c r="UGY4" s="1"/>
      <c r="UGZ4" s="1"/>
      <c r="UHA4" s="1"/>
      <c r="UHB4" s="1"/>
      <c r="UHC4" s="1"/>
      <c r="UHD4" s="1"/>
      <c r="UHE4" s="1"/>
      <c r="UHF4" s="1"/>
      <c r="UHG4" s="1"/>
      <c r="UHH4" s="1"/>
      <c r="UHI4" s="1"/>
      <c r="UHJ4" s="1"/>
      <c r="UHK4" s="1"/>
      <c r="UHL4" s="1"/>
      <c r="UHM4" s="1"/>
      <c r="UHN4" s="1"/>
      <c r="UHO4" s="1"/>
      <c r="UHP4" s="1"/>
      <c r="UHQ4" s="1"/>
      <c r="UHR4" s="1"/>
      <c r="UHS4" s="1"/>
      <c r="UHT4" s="1"/>
      <c r="UHU4" s="1"/>
      <c r="UHV4" s="1"/>
      <c r="UHW4" s="1"/>
      <c r="UHX4" s="1"/>
      <c r="UHY4" s="1"/>
      <c r="UHZ4" s="1"/>
      <c r="UIA4" s="1"/>
      <c r="UIB4" s="1"/>
      <c r="UIC4" s="1"/>
      <c r="UID4" s="1"/>
      <c r="UIE4" s="1"/>
      <c r="UIF4" s="1"/>
      <c r="UIG4" s="1"/>
      <c r="UIH4" s="1"/>
      <c r="UII4" s="1"/>
      <c r="UIJ4" s="1"/>
      <c r="UIK4" s="1"/>
      <c r="UIL4" s="1"/>
      <c r="UIM4" s="1"/>
      <c r="UIN4" s="1"/>
      <c r="UIO4" s="1"/>
      <c r="UIP4" s="1"/>
      <c r="UIQ4" s="1"/>
      <c r="UIR4" s="1"/>
      <c r="UIS4" s="1"/>
      <c r="UIT4" s="1"/>
      <c r="UIU4" s="1"/>
      <c r="UIV4" s="1"/>
      <c r="UIW4" s="1"/>
      <c r="UIX4" s="1"/>
      <c r="UIY4" s="1"/>
      <c r="UIZ4" s="1"/>
      <c r="UJA4" s="1"/>
      <c r="UJB4" s="1"/>
      <c r="UJC4" s="1"/>
      <c r="UJD4" s="1"/>
      <c r="UJE4" s="1"/>
      <c r="UJF4" s="1"/>
      <c r="UJG4" s="1"/>
      <c r="UJH4" s="1"/>
      <c r="UJI4" s="1"/>
      <c r="UJJ4" s="1"/>
      <c r="UJK4" s="1"/>
      <c r="UJL4" s="1"/>
      <c r="UJM4" s="1"/>
      <c r="UJN4" s="1"/>
      <c r="UJO4" s="1"/>
      <c r="UJP4" s="1"/>
      <c r="UJQ4" s="1"/>
      <c r="UJR4" s="1"/>
      <c r="UJS4" s="1"/>
      <c r="UJT4" s="1"/>
      <c r="UJU4" s="1"/>
      <c r="UJV4" s="1"/>
      <c r="UJW4" s="1"/>
      <c r="UJX4" s="1"/>
      <c r="UJY4" s="1"/>
      <c r="UJZ4" s="1"/>
      <c r="UKA4" s="1"/>
      <c r="UKB4" s="1"/>
      <c r="UKC4" s="1"/>
      <c r="UKD4" s="1"/>
      <c r="UKE4" s="1"/>
      <c r="UKF4" s="1"/>
      <c r="UKG4" s="1"/>
      <c r="UKH4" s="1"/>
      <c r="UKI4" s="1"/>
      <c r="UKJ4" s="1"/>
      <c r="UKK4" s="1"/>
      <c r="UKL4" s="1"/>
      <c r="UKM4" s="1"/>
      <c r="UKN4" s="1"/>
      <c r="UKO4" s="1"/>
      <c r="UKP4" s="1"/>
      <c r="UKQ4" s="1"/>
      <c r="UKR4" s="1"/>
      <c r="UKS4" s="1"/>
      <c r="UKT4" s="1"/>
      <c r="UKU4" s="1"/>
      <c r="UKV4" s="1"/>
      <c r="UKW4" s="1"/>
      <c r="UKX4" s="1"/>
      <c r="UKY4" s="1"/>
      <c r="UKZ4" s="1"/>
      <c r="ULA4" s="1"/>
      <c r="ULB4" s="1"/>
      <c r="ULC4" s="1"/>
      <c r="ULD4" s="1"/>
      <c r="ULE4" s="1"/>
      <c r="ULF4" s="1"/>
      <c r="ULG4" s="1"/>
      <c r="ULH4" s="1"/>
      <c r="ULI4" s="1"/>
      <c r="ULJ4" s="1"/>
      <c r="ULK4" s="1"/>
      <c r="ULL4" s="1"/>
      <c r="ULM4" s="1"/>
      <c r="ULN4" s="1"/>
      <c r="ULO4" s="1"/>
      <c r="ULP4" s="1"/>
      <c r="ULQ4" s="1"/>
      <c r="ULR4" s="1"/>
      <c r="ULS4" s="1"/>
      <c r="ULT4" s="1"/>
      <c r="ULU4" s="1"/>
      <c r="ULV4" s="1"/>
      <c r="ULW4" s="1"/>
      <c r="ULX4" s="1"/>
      <c r="ULY4" s="1"/>
      <c r="ULZ4" s="1"/>
      <c r="UMA4" s="1"/>
      <c r="UMB4" s="1"/>
      <c r="UMC4" s="1"/>
      <c r="UMD4" s="1"/>
      <c r="UME4" s="1"/>
      <c r="UMF4" s="1"/>
      <c r="UMG4" s="1"/>
      <c r="UMH4" s="1"/>
      <c r="UMI4" s="1"/>
      <c r="UMJ4" s="1"/>
      <c r="UMK4" s="1"/>
      <c r="UML4" s="1"/>
      <c r="UMM4" s="1"/>
      <c r="UMN4" s="1"/>
      <c r="UMO4" s="1"/>
      <c r="UMP4" s="1"/>
      <c r="UMQ4" s="1"/>
      <c r="UMR4" s="1"/>
      <c r="UMS4" s="1"/>
      <c r="UMT4" s="1"/>
      <c r="UMU4" s="1"/>
      <c r="UMV4" s="1"/>
      <c r="UMW4" s="1"/>
      <c r="UMX4" s="1"/>
      <c r="UMY4" s="1"/>
      <c r="UMZ4" s="1"/>
      <c r="UNA4" s="1"/>
      <c r="UNB4" s="1"/>
      <c r="UNC4" s="1"/>
      <c r="UND4" s="1"/>
      <c r="UNE4" s="1"/>
      <c r="UNF4" s="1"/>
      <c r="UNG4" s="1"/>
      <c r="UNH4" s="1"/>
      <c r="UNI4" s="1"/>
      <c r="UNJ4" s="1"/>
      <c r="UNK4" s="1"/>
      <c r="UNL4" s="1"/>
      <c r="UNM4" s="1"/>
      <c r="UNN4" s="1"/>
      <c r="UNO4" s="1"/>
      <c r="UNP4" s="1"/>
      <c r="UNQ4" s="1"/>
      <c r="UNR4" s="1"/>
      <c r="UNS4" s="1"/>
      <c r="UNT4" s="1"/>
      <c r="UNU4" s="1"/>
      <c r="UNV4" s="1"/>
      <c r="UNW4" s="1"/>
      <c r="UNX4" s="1"/>
      <c r="UNY4" s="1"/>
      <c r="UNZ4" s="1"/>
      <c r="UOA4" s="1"/>
      <c r="UOB4" s="1"/>
      <c r="UOC4" s="1"/>
      <c r="UOD4" s="1"/>
      <c r="UOE4" s="1"/>
      <c r="UOF4" s="1"/>
      <c r="UOG4" s="1"/>
      <c r="UOH4" s="1"/>
      <c r="UOI4" s="1"/>
      <c r="UOJ4" s="1"/>
      <c r="UOK4" s="1"/>
      <c r="UOL4" s="1"/>
      <c r="UOM4" s="1"/>
      <c r="UON4" s="1"/>
      <c r="UOO4" s="1"/>
      <c r="UOP4" s="1"/>
      <c r="UOQ4" s="1"/>
      <c r="UOR4" s="1"/>
      <c r="UOS4" s="1"/>
      <c r="UOT4" s="1"/>
      <c r="UOU4" s="1"/>
      <c r="UOV4" s="1"/>
      <c r="UOW4" s="1"/>
      <c r="UOX4" s="1"/>
      <c r="UOY4" s="1"/>
      <c r="UOZ4" s="1"/>
      <c r="UPA4" s="1"/>
      <c r="UPB4" s="1"/>
      <c r="UPC4" s="1"/>
      <c r="UPD4" s="1"/>
      <c r="UPE4" s="1"/>
      <c r="UPF4" s="1"/>
      <c r="UPG4" s="1"/>
      <c r="UPH4" s="1"/>
      <c r="UPI4" s="1"/>
      <c r="UPJ4" s="1"/>
      <c r="UPK4" s="1"/>
      <c r="UPL4" s="1"/>
      <c r="UPM4" s="1"/>
      <c r="UPN4" s="1"/>
      <c r="UPO4" s="1"/>
      <c r="UPP4" s="1"/>
      <c r="UPQ4" s="1"/>
      <c r="UPR4" s="1"/>
      <c r="UPS4" s="1"/>
      <c r="UPT4" s="1"/>
      <c r="UPU4" s="1"/>
      <c r="UPV4" s="1"/>
      <c r="UPW4" s="1"/>
      <c r="UPX4" s="1"/>
      <c r="UPY4" s="1"/>
      <c r="UPZ4" s="1"/>
      <c r="UQA4" s="1"/>
      <c r="UQB4" s="1"/>
      <c r="UQC4" s="1"/>
      <c r="UQD4" s="1"/>
      <c r="UQE4" s="1"/>
      <c r="UQF4" s="1"/>
      <c r="UQG4" s="1"/>
      <c r="UQH4" s="1"/>
      <c r="UQI4" s="1"/>
      <c r="UQJ4" s="1"/>
      <c r="UQK4" s="1"/>
      <c r="UQL4" s="1"/>
      <c r="UQM4" s="1"/>
      <c r="UQN4" s="1"/>
      <c r="UQO4" s="1"/>
      <c r="UQP4" s="1"/>
      <c r="UQQ4" s="1"/>
      <c r="UQR4" s="1"/>
      <c r="UQS4" s="1"/>
      <c r="UQT4" s="1"/>
      <c r="UQU4" s="1"/>
      <c r="UQV4" s="1"/>
      <c r="UQW4" s="1"/>
      <c r="UQX4" s="1"/>
      <c r="UQY4" s="1"/>
      <c r="UQZ4" s="1"/>
      <c r="URA4" s="1"/>
      <c r="URB4" s="1"/>
      <c r="URC4" s="1"/>
      <c r="URD4" s="1"/>
      <c r="URE4" s="1"/>
      <c r="URF4" s="1"/>
      <c r="URG4" s="1"/>
      <c r="URH4" s="1"/>
      <c r="URI4" s="1"/>
      <c r="URJ4" s="1"/>
      <c r="URK4" s="1"/>
      <c r="URL4" s="1"/>
      <c r="URM4" s="1"/>
      <c r="URN4" s="1"/>
      <c r="URO4" s="1"/>
      <c r="URP4" s="1"/>
      <c r="URQ4" s="1"/>
      <c r="URR4" s="1"/>
      <c r="URS4" s="1"/>
      <c r="URT4" s="1"/>
      <c r="URU4" s="1"/>
      <c r="URV4" s="1"/>
      <c r="URW4" s="1"/>
      <c r="URX4" s="1"/>
      <c r="URY4" s="1"/>
      <c r="URZ4" s="1"/>
      <c r="USA4" s="1"/>
      <c r="USB4" s="1"/>
      <c r="USC4" s="1"/>
      <c r="USD4" s="1"/>
      <c r="USE4" s="1"/>
      <c r="USF4" s="1"/>
      <c r="USG4" s="1"/>
      <c r="USH4" s="1"/>
      <c r="USI4" s="1"/>
      <c r="USJ4" s="1"/>
      <c r="USK4" s="1"/>
      <c r="USL4" s="1"/>
      <c r="USM4" s="1"/>
      <c r="USN4" s="1"/>
      <c r="USO4" s="1"/>
      <c r="USP4" s="1"/>
      <c r="USQ4" s="1"/>
      <c r="USR4" s="1"/>
      <c r="USS4" s="1"/>
      <c r="UST4" s="1"/>
      <c r="USU4" s="1"/>
      <c r="USV4" s="1"/>
      <c r="USW4" s="1"/>
      <c r="USX4" s="1"/>
      <c r="USY4" s="1"/>
      <c r="USZ4" s="1"/>
      <c r="UTA4" s="1"/>
      <c r="UTB4" s="1"/>
      <c r="UTC4" s="1"/>
      <c r="UTD4" s="1"/>
      <c r="UTE4" s="1"/>
      <c r="UTF4" s="1"/>
      <c r="UTG4" s="1"/>
      <c r="UTH4" s="1"/>
      <c r="UTI4" s="1"/>
      <c r="UTJ4" s="1"/>
      <c r="UTK4" s="1"/>
      <c r="UTL4" s="1"/>
      <c r="UTM4" s="1"/>
      <c r="UTN4" s="1"/>
      <c r="UTO4" s="1"/>
      <c r="UTP4" s="1"/>
      <c r="UTQ4" s="1"/>
      <c r="UTR4" s="1"/>
      <c r="UTS4" s="1"/>
      <c r="UTT4" s="1"/>
      <c r="UTU4" s="1"/>
      <c r="UTV4" s="1"/>
      <c r="UTW4" s="1"/>
      <c r="UTX4" s="1"/>
      <c r="UTY4" s="1"/>
      <c r="UTZ4" s="1"/>
      <c r="UUA4" s="1"/>
      <c r="UUB4" s="1"/>
      <c r="UUC4" s="1"/>
      <c r="UUD4" s="1"/>
      <c r="UUE4" s="1"/>
      <c r="UUF4" s="1"/>
      <c r="UUG4" s="1"/>
      <c r="UUH4" s="1"/>
      <c r="UUI4" s="1"/>
      <c r="UUJ4" s="1"/>
      <c r="UUK4" s="1"/>
      <c r="UUL4" s="1"/>
      <c r="UUM4" s="1"/>
      <c r="UUN4" s="1"/>
      <c r="UUO4" s="1"/>
      <c r="UUP4" s="1"/>
      <c r="UUQ4" s="1"/>
      <c r="UUR4" s="1"/>
      <c r="UUS4" s="1"/>
      <c r="UUT4" s="1"/>
      <c r="UUU4" s="1"/>
      <c r="UUV4" s="1"/>
      <c r="UUW4" s="1"/>
      <c r="UUX4" s="1"/>
      <c r="UUY4" s="1"/>
      <c r="UUZ4" s="1"/>
      <c r="UVA4" s="1"/>
      <c r="UVB4" s="1"/>
      <c r="UVC4" s="1"/>
      <c r="UVD4" s="1"/>
      <c r="UVE4" s="1"/>
      <c r="UVF4" s="1"/>
      <c r="UVG4" s="1"/>
      <c r="UVH4" s="1"/>
      <c r="UVI4" s="1"/>
      <c r="UVJ4" s="1"/>
      <c r="UVK4" s="1"/>
      <c r="UVL4" s="1"/>
      <c r="UVM4" s="1"/>
      <c r="UVN4" s="1"/>
      <c r="UVO4" s="1"/>
      <c r="UVP4" s="1"/>
      <c r="UVQ4" s="1"/>
      <c r="UVR4" s="1"/>
      <c r="UVS4" s="1"/>
      <c r="UVT4" s="1"/>
      <c r="UVU4" s="1"/>
      <c r="UVV4" s="1"/>
      <c r="UVW4" s="1"/>
      <c r="UVX4" s="1"/>
      <c r="UVY4" s="1"/>
      <c r="UVZ4" s="1"/>
      <c r="UWA4" s="1"/>
      <c r="UWB4" s="1"/>
      <c r="UWC4" s="1"/>
      <c r="UWD4" s="1"/>
      <c r="UWE4" s="1"/>
      <c r="UWF4" s="1"/>
      <c r="UWG4" s="1"/>
      <c r="UWH4" s="1"/>
      <c r="UWI4" s="1"/>
      <c r="UWJ4" s="1"/>
      <c r="UWK4" s="1"/>
      <c r="UWL4" s="1"/>
      <c r="UWM4" s="1"/>
      <c r="UWN4" s="1"/>
      <c r="UWO4" s="1"/>
      <c r="UWP4" s="1"/>
      <c r="UWQ4" s="1"/>
      <c r="UWR4" s="1"/>
      <c r="UWS4" s="1"/>
      <c r="UWT4" s="1"/>
      <c r="UWU4" s="1"/>
      <c r="UWV4" s="1"/>
      <c r="UWW4" s="1"/>
      <c r="UWX4" s="1"/>
      <c r="UWY4" s="1"/>
      <c r="UWZ4" s="1"/>
      <c r="UXA4" s="1"/>
      <c r="UXB4" s="1"/>
      <c r="UXC4" s="1"/>
      <c r="UXD4" s="1"/>
      <c r="UXE4" s="1"/>
      <c r="UXF4" s="1"/>
      <c r="UXG4" s="1"/>
      <c r="UXH4" s="1"/>
      <c r="UXI4" s="1"/>
      <c r="UXJ4" s="1"/>
      <c r="UXK4" s="1"/>
      <c r="UXL4" s="1"/>
      <c r="UXM4" s="1"/>
      <c r="UXN4" s="1"/>
      <c r="UXO4" s="1"/>
      <c r="UXP4" s="1"/>
      <c r="UXQ4" s="1"/>
      <c r="UXR4" s="1"/>
      <c r="UXS4" s="1"/>
      <c r="UXT4" s="1"/>
      <c r="UXU4" s="1"/>
      <c r="UXV4" s="1"/>
      <c r="UXW4" s="1"/>
      <c r="UXX4" s="1"/>
      <c r="UXY4" s="1"/>
      <c r="UXZ4" s="1"/>
      <c r="UYA4" s="1"/>
      <c r="UYB4" s="1"/>
      <c r="UYC4" s="1"/>
      <c r="UYD4" s="1"/>
      <c r="UYE4" s="1"/>
      <c r="UYF4" s="1"/>
      <c r="UYG4" s="1"/>
      <c r="UYH4" s="1"/>
      <c r="UYI4" s="1"/>
      <c r="UYJ4" s="1"/>
      <c r="UYK4" s="1"/>
      <c r="UYL4" s="1"/>
      <c r="UYM4" s="1"/>
      <c r="UYN4" s="1"/>
      <c r="UYO4" s="1"/>
      <c r="UYP4" s="1"/>
      <c r="UYQ4" s="1"/>
      <c r="UYR4" s="1"/>
      <c r="UYS4" s="1"/>
      <c r="UYT4" s="1"/>
      <c r="UYU4" s="1"/>
      <c r="UYV4" s="1"/>
      <c r="UYW4" s="1"/>
      <c r="UYX4" s="1"/>
      <c r="UYY4" s="1"/>
      <c r="UYZ4" s="1"/>
      <c r="UZA4" s="1"/>
      <c r="UZB4" s="1"/>
      <c r="UZC4" s="1"/>
      <c r="UZD4" s="1"/>
      <c r="UZE4" s="1"/>
      <c r="UZF4" s="1"/>
      <c r="UZG4" s="1"/>
      <c r="UZH4" s="1"/>
      <c r="UZI4" s="1"/>
      <c r="UZJ4" s="1"/>
      <c r="UZK4" s="1"/>
      <c r="UZL4" s="1"/>
      <c r="UZM4" s="1"/>
      <c r="UZN4" s="1"/>
      <c r="UZO4" s="1"/>
      <c r="UZP4" s="1"/>
      <c r="UZQ4" s="1"/>
      <c r="UZR4" s="1"/>
      <c r="UZS4" s="1"/>
      <c r="UZT4" s="1"/>
      <c r="UZU4" s="1"/>
      <c r="UZV4" s="1"/>
      <c r="UZW4" s="1"/>
      <c r="UZX4" s="1"/>
      <c r="UZY4" s="1"/>
      <c r="UZZ4" s="1"/>
      <c r="VAA4" s="1"/>
      <c r="VAB4" s="1"/>
      <c r="VAC4" s="1"/>
      <c r="VAD4" s="1"/>
      <c r="VAE4" s="1"/>
      <c r="VAF4" s="1"/>
      <c r="VAG4" s="1"/>
      <c r="VAH4" s="1"/>
      <c r="VAI4" s="1"/>
      <c r="VAJ4" s="1"/>
      <c r="VAK4" s="1"/>
      <c r="VAL4" s="1"/>
      <c r="VAM4" s="1"/>
      <c r="VAN4" s="1"/>
      <c r="VAO4" s="1"/>
      <c r="VAP4" s="1"/>
      <c r="VAQ4" s="1"/>
      <c r="VAR4" s="1"/>
      <c r="VAS4" s="1"/>
      <c r="VAT4" s="1"/>
      <c r="VAU4" s="1"/>
      <c r="VAV4" s="1"/>
      <c r="VAW4" s="1"/>
      <c r="VAX4" s="1"/>
      <c r="VAY4" s="1"/>
      <c r="VAZ4" s="1"/>
      <c r="VBA4" s="1"/>
      <c r="VBB4" s="1"/>
      <c r="VBC4" s="1"/>
      <c r="VBD4" s="1"/>
      <c r="VBE4" s="1"/>
      <c r="VBF4" s="1"/>
      <c r="VBG4" s="1"/>
      <c r="VBH4" s="1"/>
      <c r="VBI4" s="1"/>
      <c r="VBJ4" s="1"/>
      <c r="VBK4" s="1"/>
      <c r="VBL4" s="1"/>
      <c r="VBM4" s="1"/>
      <c r="VBN4" s="1"/>
      <c r="VBO4" s="1"/>
      <c r="VBP4" s="1"/>
      <c r="VBQ4" s="1"/>
      <c r="VBR4" s="1"/>
      <c r="VBS4" s="1"/>
      <c r="VBT4" s="1"/>
      <c r="VBU4" s="1"/>
      <c r="VBV4" s="1"/>
      <c r="VBW4" s="1"/>
      <c r="VBX4" s="1"/>
      <c r="VBY4" s="1"/>
      <c r="VBZ4" s="1"/>
      <c r="VCA4" s="1"/>
      <c r="VCB4" s="1"/>
      <c r="VCC4" s="1"/>
      <c r="VCD4" s="1"/>
      <c r="VCE4" s="1"/>
      <c r="VCF4" s="1"/>
      <c r="VCG4" s="1"/>
      <c r="VCH4" s="1"/>
      <c r="VCI4" s="1"/>
      <c r="VCJ4" s="1"/>
      <c r="VCK4" s="1"/>
      <c r="VCL4" s="1"/>
      <c r="VCM4" s="1"/>
      <c r="VCN4" s="1"/>
      <c r="VCO4" s="1"/>
      <c r="VCP4" s="1"/>
      <c r="VCQ4" s="1"/>
      <c r="VCR4" s="1"/>
      <c r="VCS4" s="1"/>
      <c r="VCT4" s="1"/>
      <c r="VCU4" s="1"/>
      <c r="VCV4" s="1"/>
      <c r="VCW4" s="1"/>
      <c r="VCX4" s="1"/>
      <c r="VCY4" s="1"/>
      <c r="VCZ4" s="1"/>
      <c r="VDA4" s="1"/>
      <c r="VDB4" s="1"/>
      <c r="VDC4" s="1"/>
      <c r="VDD4" s="1"/>
      <c r="VDE4" s="1"/>
      <c r="VDF4" s="1"/>
      <c r="VDG4" s="1"/>
      <c r="VDH4" s="1"/>
      <c r="VDI4" s="1"/>
      <c r="VDJ4" s="1"/>
      <c r="VDK4" s="1"/>
      <c r="VDL4" s="1"/>
      <c r="VDM4" s="1"/>
      <c r="VDN4" s="1"/>
      <c r="VDO4" s="1"/>
      <c r="VDP4" s="1"/>
      <c r="VDQ4" s="1"/>
      <c r="VDR4" s="1"/>
      <c r="VDS4" s="1"/>
      <c r="VDT4" s="1"/>
      <c r="VDU4" s="1"/>
      <c r="VDV4" s="1"/>
      <c r="VDW4" s="1"/>
      <c r="VDX4" s="1"/>
      <c r="VDY4" s="1"/>
      <c r="VDZ4" s="1"/>
      <c r="VEA4" s="1"/>
      <c r="VEB4" s="1"/>
      <c r="VEC4" s="1"/>
      <c r="VED4" s="1"/>
      <c r="VEE4" s="1"/>
      <c r="VEF4" s="1"/>
      <c r="VEG4" s="1"/>
      <c r="VEH4" s="1"/>
      <c r="VEI4" s="1"/>
      <c r="VEJ4" s="1"/>
      <c r="VEK4" s="1"/>
      <c r="VEL4" s="1"/>
      <c r="VEM4" s="1"/>
      <c r="VEN4" s="1"/>
      <c r="VEO4" s="1"/>
      <c r="VEP4" s="1"/>
      <c r="VEQ4" s="1"/>
      <c r="VER4" s="1"/>
      <c r="VES4" s="1"/>
      <c r="VET4" s="1"/>
      <c r="VEU4" s="1"/>
      <c r="VEV4" s="1"/>
      <c r="VEW4" s="1"/>
      <c r="VEX4" s="1"/>
      <c r="VEY4" s="1"/>
      <c r="VEZ4" s="1"/>
      <c r="VFA4" s="1"/>
      <c r="VFB4" s="1"/>
      <c r="VFC4" s="1"/>
      <c r="VFD4" s="1"/>
      <c r="VFE4" s="1"/>
      <c r="VFF4" s="1"/>
      <c r="VFG4" s="1"/>
      <c r="VFH4" s="1"/>
      <c r="VFI4" s="1"/>
      <c r="VFJ4" s="1"/>
      <c r="VFK4" s="1"/>
      <c r="VFL4" s="1"/>
      <c r="VFM4" s="1"/>
      <c r="VFN4" s="1"/>
      <c r="VFO4" s="1"/>
      <c r="VFP4" s="1"/>
      <c r="VFQ4" s="1"/>
      <c r="VFR4" s="1"/>
      <c r="VFS4" s="1"/>
      <c r="VFT4" s="1"/>
      <c r="VFU4" s="1"/>
      <c r="VFV4" s="1"/>
      <c r="VFW4" s="1"/>
      <c r="VFX4" s="1"/>
      <c r="VFY4" s="1"/>
      <c r="VFZ4" s="1"/>
      <c r="VGA4" s="1"/>
      <c r="VGB4" s="1"/>
      <c r="VGC4" s="1"/>
      <c r="VGD4" s="1"/>
      <c r="VGE4" s="1"/>
      <c r="VGF4" s="1"/>
      <c r="VGG4" s="1"/>
      <c r="VGH4" s="1"/>
      <c r="VGI4" s="1"/>
      <c r="VGJ4" s="1"/>
      <c r="VGK4" s="1"/>
      <c r="VGL4" s="1"/>
      <c r="VGM4" s="1"/>
      <c r="VGN4" s="1"/>
      <c r="VGO4" s="1"/>
      <c r="VGP4" s="1"/>
      <c r="VGQ4" s="1"/>
      <c r="VGR4" s="1"/>
      <c r="VGS4" s="1"/>
      <c r="VGT4" s="1"/>
      <c r="VGU4" s="1"/>
      <c r="VGV4" s="1"/>
      <c r="VGW4" s="1"/>
      <c r="VGX4" s="1"/>
      <c r="VGY4" s="1"/>
      <c r="VGZ4" s="1"/>
      <c r="VHA4" s="1"/>
      <c r="VHB4" s="1"/>
      <c r="VHC4" s="1"/>
      <c r="VHD4" s="1"/>
      <c r="VHE4" s="1"/>
      <c r="VHF4" s="1"/>
      <c r="VHG4" s="1"/>
      <c r="VHH4" s="1"/>
      <c r="VHI4" s="1"/>
      <c r="VHJ4" s="1"/>
      <c r="VHK4" s="1"/>
      <c r="VHL4" s="1"/>
      <c r="VHM4" s="1"/>
      <c r="VHN4" s="1"/>
      <c r="VHO4" s="1"/>
      <c r="VHP4" s="1"/>
      <c r="VHQ4" s="1"/>
      <c r="VHR4" s="1"/>
      <c r="VHS4" s="1"/>
      <c r="VHT4" s="1"/>
      <c r="VHU4" s="1"/>
      <c r="VHV4" s="1"/>
      <c r="VHW4" s="1"/>
      <c r="VHX4" s="1"/>
      <c r="VHY4" s="1"/>
      <c r="VHZ4" s="1"/>
      <c r="VIA4" s="1"/>
      <c r="VIB4" s="1"/>
      <c r="VIC4" s="1"/>
      <c r="VID4" s="1"/>
      <c r="VIE4" s="1"/>
      <c r="VIF4" s="1"/>
      <c r="VIG4" s="1"/>
      <c r="VIH4" s="1"/>
      <c r="VII4" s="1"/>
      <c r="VIJ4" s="1"/>
      <c r="VIK4" s="1"/>
      <c r="VIL4" s="1"/>
      <c r="VIM4" s="1"/>
      <c r="VIN4" s="1"/>
      <c r="VIO4" s="1"/>
      <c r="VIP4" s="1"/>
      <c r="VIQ4" s="1"/>
      <c r="VIR4" s="1"/>
      <c r="VIS4" s="1"/>
      <c r="VIT4" s="1"/>
      <c r="VIU4" s="1"/>
      <c r="VIV4" s="1"/>
      <c r="VIW4" s="1"/>
      <c r="VIX4" s="1"/>
      <c r="VIY4" s="1"/>
      <c r="VIZ4" s="1"/>
      <c r="VJA4" s="1"/>
      <c r="VJB4" s="1"/>
      <c r="VJC4" s="1"/>
      <c r="VJD4" s="1"/>
      <c r="VJE4" s="1"/>
      <c r="VJF4" s="1"/>
      <c r="VJG4" s="1"/>
      <c r="VJH4" s="1"/>
      <c r="VJI4" s="1"/>
      <c r="VJJ4" s="1"/>
      <c r="VJK4" s="1"/>
      <c r="VJL4" s="1"/>
      <c r="VJM4" s="1"/>
      <c r="VJN4" s="1"/>
      <c r="VJO4" s="1"/>
      <c r="VJP4" s="1"/>
      <c r="VJQ4" s="1"/>
      <c r="VJR4" s="1"/>
      <c r="VJS4" s="1"/>
      <c r="VJT4" s="1"/>
      <c r="VJU4" s="1"/>
      <c r="VJV4" s="1"/>
      <c r="VJW4" s="1"/>
      <c r="VJX4" s="1"/>
      <c r="VJY4" s="1"/>
      <c r="VJZ4" s="1"/>
      <c r="VKA4" s="1"/>
      <c r="VKB4" s="1"/>
      <c r="VKC4" s="1"/>
      <c r="VKD4" s="1"/>
      <c r="VKE4" s="1"/>
      <c r="VKF4" s="1"/>
      <c r="VKG4" s="1"/>
      <c r="VKH4" s="1"/>
      <c r="VKI4" s="1"/>
      <c r="VKJ4" s="1"/>
      <c r="VKK4" s="1"/>
      <c r="VKL4" s="1"/>
      <c r="VKM4" s="1"/>
      <c r="VKN4" s="1"/>
      <c r="VKO4" s="1"/>
      <c r="VKP4" s="1"/>
      <c r="VKQ4" s="1"/>
      <c r="VKR4" s="1"/>
      <c r="VKS4" s="1"/>
      <c r="VKT4" s="1"/>
      <c r="VKU4" s="1"/>
      <c r="VKV4" s="1"/>
      <c r="VKW4" s="1"/>
      <c r="VKX4" s="1"/>
      <c r="VKY4" s="1"/>
      <c r="VKZ4" s="1"/>
      <c r="VLA4" s="1"/>
      <c r="VLB4" s="1"/>
      <c r="VLC4" s="1"/>
      <c r="VLD4" s="1"/>
      <c r="VLE4" s="1"/>
      <c r="VLF4" s="1"/>
      <c r="VLG4" s="1"/>
      <c r="VLH4" s="1"/>
      <c r="VLI4" s="1"/>
      <c r="VLJ4" s="1"/>
      <c r="VLK4" s="1"/>
      <c r="VLL4" s="1"/>
      <c r="VLM4" s="1"/>
      <c r="VLN4" s="1"/>
      <c r="VLO4" s="1"/>
      <c r="VLP4" s="1"/>
      <c r="VLQ4" s="1"/>
      <c r="VLR4" s="1"/>
      <c r="VLS4" s="1"/>
      <c r="VLT4" s="1"/>
      <c r="VLU4" s="1"/>
      <c r="VLV4" s="1"/>
      <c r="VLW4" s="1"/>
      <c r="VLX4" s="1"/>
      <c r="VLY4" s="1"/>
      <c r="VLZ4" s="1"/>
      <c r="VMA4" s="1"/>
      <c r="VMB4" s="1"/>
      <c r="VMC4" s="1"/>
      <c r="VMD4" s="1"/>
      <c r="VME4" s="1"/>
      <c r="VMF4" s="1"/>
      <c r="VMG4" s="1"/>
      <c r="VMH4" s="1"/>
      <c r="VMI4" s="1"/>
      <c r="VMJ4" s="1"/>
      <c r="VMK4" s="1"/>
      <c r="VML4" s="1"/>
      <c r="VMM4" s="1"/>
      <c r="VMN4" s="1"/>
      <c r="VMO4" s="1"/>
      <c r="VMP4" s="1"/>
      <c r="VMQ4" s="1"/>
      <c r="VMR4" s="1"/>
      <c r="VMS4" s="1"/>
      <c r="VMT4" s="1"/>
      <c r="VMU4" s="1"/>
      <c r="VMV4" s="1"/>
      <c r="VMW4" s="1"/>
      <c r="VMX4" s="1"/>
      <c r="VMY4" s="1"/>
      <c r="VMZ4" s="1"/>
      <c r="VNA4" s="1"/>
      <c r="VNB4" s="1"/>
      <c r="VNC4" s="1"/>
      <c r="VND4" s="1"/>
      <c r="VNE4" s="1"/>
      <c r="VNF4" s="1"/>
      <c r="VNG4" s="1"/>
      <c r="VNH4" s="1"/>
      <c r="VNI4" s="1"/>
      <c r="VNJ4" s="1"/>
      <c r="VNK4" s="1"/>
      <c r="VNL4" s="1"/>
      <c r="VNM4" s="1"/>
      <c r="VNN4" s="1"/>
      <c r="VNO4" s="1"/>
      <c r="VNP4" s="1"/>
      <c r="VNQ4" s="1"/>
      <c r="VNR4" s="1"/>
      <c r="VNS4" s="1"/>
      <c r="VNT4" s="1"/>
      <c r="VNU4" s="1"/>
      <c r="VNV4" s="1"/>
      <c r="VNW4" s="1"/>
      <c r="VNX4" s="1"/>
      <c r="VNY4" s="1"/>
      <c r="VNZ4" s="1"/>
      <c r="VOA4" s="1"/>
      <c r="VOB4" s="1"/>
      <c r="VOC4" s="1"/>
      <c r="VOD4" s="1"/>
      <c r="VOE4" s="1"/>
      <c r="VOF4" s="1"/>
      <c r="VOG4" s="1"/>
      <c r="VOH4" s="1"/>
      <c r="VOI4" s="1"/>
      <c r="VOJ4" s="1"/>
      <c r="VOK4" s="1"/>
      <c r="VOL4" s="1"/>
      <c r="VOM4" s="1"/>
      <c r="VON4" s="1"/>
      <c r="VOO4" s="1"/>
      <c r="VOP4" s="1"/>
      <c r="VOQ4" s="1"/>
      <c r="VOR4" s="1"/>
      <c r="VOS4" s="1"/>
      <c r="VOT4" s="1"/>
      <c r="VOU4" s="1"/>
      <c r="VOV4" s="1"/>
      <c r="VOW4" s="1"/>
      <c r="VOX4" s="1"/>
      <c r="VOY4" s="1"/>
      <c r="VOZ4" s="1"/>
      <c r="VPA4" s="1"/>
      <c r="VPB4" s="1"/>
      <c r="VPC4" s="1"/>
      <c r="VPD4" s="1"/>
      <c r="VPE4" s="1"/>
      <c r="VPF4" s="1"/>
      <c r="VPG4" s="1"/>
      <c r="VPH4" s="1"/>
      <c r="VPI4" s="1"/>
      <c r="VPJ4" s="1"/>
      <c r="VPK4" s="1"/>
      <c r="VPL4" s="1"/>
      <c r="VPM4" s="1"/>
      <c r="VPN4" s="1"/>
      <c r="VPO4" s="1"/>
      <c r="VPP4" s="1"/>
      <c r="VPQ4" s="1"/>
      <c r="VPR4" s="1"/>
      <c r="VPS4" s="1"/>
      <c r="VPT4" s="1"/>
      <c r="VPU4" s="1"/>
      <c r="VPV4" s="1"/>
      <c r="VPW4" s="1"/>
      <c r="VPX4" s="1"/>
      <c r="VPY4" s="1"/>
      <c r="VPZ4" s="1"/>
      <c r="VQA4" s="1"/>
      <c r="VQB4" s="1"/>
      <c r="VQC4" s="1"/>
      <c r="VQD4" s="1"/>
      <c r="VQE4" s="1"/>
      <c r="VQF4" s="1"/>
      <c r="VQG4" s="1"/>
      <c r="VQH4" s="1"/>
      <c r="VQI4" s="1"/>
      <c r="VQJ4" s="1"/>
      <c r="VQK4" s="1"/>
      <c r="VQL4" s="1"/>
      <c r="VQM4" s="1"/>
      <c r="VQN4" s="1"/>
      <c r="VQO4" s="1"/>
      <c r="VQP4" s="1"/>
      <c r="VQQ4" s="1"/>
      <c r="VQR4" s="1"/>
      <c r="VQS4" s="1"/>
      <c r="VQT4" s="1"/>
      <c r="VQU4" s="1"/>
      <c r="VQV4" s="1"/>
      <c r="VQW4" s="1"/>
      <c r="VQX4" s="1"/>
      <c r="VQY4" s="1"/>
      <c r="VQZ4" s="1"/>
      <c r="VRA4" s="1"/>
      <c r="VRB4" s="1"/>
      <c r="VRC4" s="1"/>
      <c r="VRD4" s="1"/>
      <c r="VRE4" s="1"/>
      <c r="VRF4" s="1"/>
      <c r="VRG4" s="1"/>
      <c r="VRH4" s="1"/>
      <c r="VRI4" s="1"/>
      <c r="VRJ4" s="1"/>
      <c r="VRK4" s="1"/>
      <c r="VRL4" s="1"/>
      <c r="VRM4" s="1"/>
      <c r="VRN4" s="1"/>
      <c r="VRO4" s="1"/>
      <c r="VRP4" s="1"/>
      <c r="VRQ4" s="1"/>
      <c r="VRR4" s="1"/>
      <c r="VRS4" s="1"/>
      <c r="VRT4" s="1"/>
      <c r="VRU4" s="1"/>
      <c r="VRV4" s="1"/>
      <c r="VRW4" s="1"/>
      <c r="VRX4" s="1"/>
      <c r="VRY4" s="1"/>
      <c r="VRZ4" s="1"/>
      <c r="VSA4" s="1"/>
      <c r="VSB4" s="1"/>
      <c r="VSC4" s="1"/>
      <c r="VSD4" s="1"/>
      <c r="VSE4" s="1"/>
      <c r="VSF4" s="1"/>
      <c r="VSG4" s="1"/>
      <c r="VSH4" s="1"/>
      <c r="VSI4" s="1"/>
      <c r="VSJ4" s="1"/>
      <c r="VSK4" s="1"/>
      <c r="VSL4" s="1"/>
      <c r="VSM4" s="1"/>
      <c r="VSN4" s="1"/>
      <c r="VSO4" s="1"/>
      <c r="VSP4" s="1"/>
      <c r="VSQ4" s="1"/>
      <c r="VSR4" s="1"/>
      <c r="VSS4" s="1"/>
      <c r="VST4" s="1"/>
      <c r="VSU4" s="1"/>
      <c r="VSV4" s="1"/>
      <c r="VSW4" s="1"/>
      <c r="VSX4" s="1"/>
      <c r="VSY4" s="1"/>
      <c r="VSZ4" s="1"/>
      <c r="VTA4" s="1"/>
      <c r="VTB4" s="1"/>
      <c r="VTC4" s="1"/>
      <c r="VTD4" s="1"/>
      <c r="VTE4" s="1"/>
      <c r="VTF4" s="1"/>
      <c r="VTG4" s="1"/>
      <c r="VTH4" s="1"/>
      <c r="VTI4" s="1"/>
      <c r="VTJ4" s="1"/>
      <c r="VTK4" s="1"/>
      <c r="VTL4" s="1"/>
      <c r="VTM4" s="1"/>
      <c r="VTN4" s="1"/>
      <c r="VTO4" s="1"/>
      <c r="VTP4" s="1"/>
      <c r="VTQ4" s="1"/>
      <c r="VTR4" s="1"/>
      <c r="VTS4" s="1"/>
      <c r="VTT4" s="1"/>
      <c r="VTU4" s="1"/>
      <c r="VTV4" s="1"/>
      <c r="VTW4" s="1"/>
      <c r="VTX4" s="1"/>
      <c r="VTY4" s="1"/>
      <c r="VTZ4" s="1"/>
      <c r="VUA4" s="1"/>
      <c r="VUB4" s="1"/>
      <c r="VUC4" s="1"/>
      <c r="VUD4" s="1"/>
      <c r="VUE4" s="1"/>
      <c r="VUF4" s="1"/>
      <c r="VUG4" s="1"/>
      <c r="VUH4" s="1"/>
      <c r="VUI4" s="1"/>
      <c r="VUJ4" s="1"/>
      <c r="VUK4" s="1"/>
      <c r="VUL4" s="1"/>
      <c r="VUM4" s="1"/>
      <c r="VUN4" s="1"/>
      <c r="VUO4" s="1"/>
      <c r="VUP4" s="1"/>
      <c r="VUQ4" s="1"/>
      <c r="VUR4" s="1"/>
      <c r="VUS4" s="1"/>
      <c r="VUT4" s="1"/>
      <c r="VUU4" s="1"/>
      <c r="VUV4" s="1"/>
      <c r="VUW4" s="1"/>
      <c r="VUX4" s="1"/>
      <c r="VUY4" s="1"/>
      <c r="VUZ4" s="1"/>
      <c r="VVA4" s="1"/>
      <c r="VVB4" s="1"/>
      <c r="VVC4" s="1"/>
      <c r="VVD4" s="1"/>
      <c r="VVE4" s="1"/>
      <c r="VVF4" s="1"/>
      <c r="VVG4" s="1"/>
      <c r="VVH4" s="1"/>
      <c r="VVI4" s="1"/>
      <c r="VVJ4" s="1"/>
      <c r="VVK4" s="1"/>
      <c r="VVL4" s="1"/>
      <c r="VVM4" s="1"/>
      <c r="VVN4" s="1"/>
      <c r="VVO4" s="1"/>
      <c r="VVP4" s="1"/>
      <c r="VVQ4" s="1"/>
      <c r="VVR4" s="1"/>
      <c r="VVS4" s="1"/>
      <c r="VVT4" s="1"/>
      <c r="VVU4" s="1"/>
      <c r="VVV4" s="1"/>
      <c r="VVW4" s="1"/>
      <c r="VVX4" s="1"/>
      <c r="VVY4" s="1"/>
      <c r="VVZ4" s="1"/>
      <c r="VWA4" s="1"/>
      <c r="VWB4" s="1"/>
      <c r="VWC4" s="1"/>
      <c r="VWD4" s="1"/>
      <c r="VWE4" s="1"/>
      <c r="VWF4" s="1"/>
      <c r="VWG4" s="1"/>
      <c r="VWH4" s="1"/>
      <c r="VWI4" s="1"/>
      <c r="VWJ4" s="1"/>
      <c r="VWK4" s="1"/>
      <c r="VWL4" s="1"/>
      <c r="VWM4" s="1"/>
      <c r="VWN4" s="1"/>
      <c r="VWO4" s="1"/>
      <c r="VWP4" s="1"/>
      <c r="VWQ4" s="1"/>
      <c r="VWR4" s="1"/>
      <c r="VWS4" s="1"/>
      <c r="VWT4" s="1"/>
      <c r="VWU4" s="1"/>
      <c r="VWV4" s="1"/>
      <c r="VWW4" s="1"/>
      <c r="VWX4" s="1"/>
      <c r="VWY4" s="1"/>
      <c r="VWZ4" s="1"/>
      <c r="VXA4" s="1"/>
      <c r="VXB4" s="1"/>
      <c r="VXC4" s="1"/>
      <c r="VXD4" s="1"/>
      <c r="VXE4" s="1"/>
      <c r="VXF4" s="1"/>
      <c r="VXG4" s="1"/>
      <c r="VXH4" s="1"/>
      <c r="VXI4" s="1"/>
      <c r="VXJ4" s="1"/>
      <c r="VXK4" s="1"/>
      <c r="VXL4" s="1"/>
      <c r="VXM4" s="1"/>
      <c r="VXN4" s="1"/>
      <c r="VXO4" s="1"/>
      <c r="VXP4" s="1"/>
      <c r="VXQ4" s="1"/>
      <c r="VXR4" s="1"/>
      <c r="VXS4" s="1"/>
      <c r="VXT4" s="1"/>
      <c r="VXU4" s="1"/>
      <c r="VXV4" s="1"/>
      <c r="VXW4" s="1"/>
      <c r="VXX4" s="1"/>
      <c r="VXY4" s="1"/>
      <c r="VXZ4" s="1"/>
      <c r="VYA4" s="1"/>
      <c r="VYB4" s="1"/>
      <c r="VYC4" s="1"/>
      <c r="VYD4" s="1"/>
      <c r="VYE4" s="1"/>
      <c r="VYF4" s="1"/>
      <c r="VYG4" s="1"/>
      <c r="VYH4" s="1"/>
      <c r="VYI4" s="1"/>
      <c r="VYJ4" s="1"/>
      <c r="VYK4" s="1"/>
      <c r="VYL4" s="1"/>
      <c r="VYM4" s="1"/>
      <c r="VYN4" s="1"/>
      <c r="VYO4" s="1"/>
      <c r="VYP4" s="1"/>
      <c r="VYQ4" s="1"/>
      <c r="VYR4" s="1"/>
      <c r="VYS4" s="1"/>
      <c r="VYT4" s="1"/>
      <c r="VYU4" s="1"/>
      <c r="VYV4" s="1"/>
      <c r="VYW4" s="1"/>
      <c r="VYX4" s="1"/>
      <c r="VYY4" s="1"/>
      <c r="VYZ4" s="1"/>
      <c r="VZA4" s="1"/>
      <c r="VZB4" s="1"/>
      <c r="VZC4" s="1"/>
      <c r="VZD4" s="1"/>
      <c r="VZE4" s="1"/>
      <c r="VZF4" s="1"/>
      <c r="VZG4" s="1"/>
      <c r="VZH4" s="1"/>
      <c r="VZI4" s="1"/>
      <c r="VZJ4" s="1"/>
      <c r="VZK4" s="1"/>
      <c r="VZL4" s="1"/>
      <c r="VZM4" s="1"/>
      <c r="VZN4" s="1"/>
      <c r="VZO4" s="1"/>
      <c r="VZP4" s="1"/>
      <c r="VZQ4" s="1"/>
      <c r="VZR4" s="1"/>
      <c r="VZS4" s="1"/>
      <c r="VZT4" s="1"/>
      <c r="VZU4" s="1"/>
      <c r="VZV4" s="1"/>
      <c r="VZW4" s="1"/>
      <c r="VZX4" s="1"/>
      <c r="VZY4" s="1"/>
      <c r="VZZ4" s="1"/>
      <c r="WAA4" s="1"/>
      <c r="WAB4" s="1"/>
      <c r="WAC4" s="1"/>
      <c r="WAD4" s="1"/>
      <c r="WAE4" s="1"/>
      <c r="WAF4" s="1"/>
      <c r="WAG4" s="1"/>
      <c r="WAH4" s="1"/>
      <c r="WAI4" s="1"/>
      <c r="WAJ4" s="1"/>
      <c r="WAK4" s="1"/>
      <c r="WAL4" s="1"/>
      <c r="WAM4" s="1"/>
      <c r="WAN4" s="1"/>
      <c r="WAO4" s="1"/>
      <c r="WAP4" s="1"/>
      <c r="WAQ4" s="1"/>
      <c r="WAR4" s="1"/>
      <c r="WAS4" s="1"/>
      <c r="WAT4" s="1"/>
      <c r="WAU4" s="1"/>
      <c r="WAV4" s="1"/>
      <c r="WAW4" s="1"/>
      <c r="WAX4" s="1"/>
      <c r="WAY4" s="1"/>
      <c r="WAZ4" s="1"/>
      <c r="WBA4" s="1"/>
      <c r="WBB4" s="1"/>
      <c r="WBC4" s="1"/>
      <c r="WBD4" s="1"/>
      <c r="WBE4" s="1"/>
      <c r="WBF4" s="1"/>
      <c r="WBG4" s="1"/>
      <c r="WBH4" s="1"/>
      <c r="WBI4" s="1"/>
      <c r="WBJ4" s="1"/>
      <c r="WBK4" s="1"/>
      <c r="WBL4" s="1"/>
      <c r="WBM4" s="1"/>
      <c r="WBN4" s="1"/>
      <c r="WBO4" s="1"/>
      <c r="WBP4" s="1"/>
      <c r="WBQ4" s="1"/>
      <c r="WBR4" s="1"/>
      <c r="WBS4" s="1"/>
      <c r="WBT4" s="1"/>
      <c r="WBU4" s="1"/>
      <c r="WBV4" s="1"/>
      <c r="WBW4" s="1"/>
      <c r="WBX4" s="1"/>
      <c r="WBY4" s="1"/>
      <c r="WBZ4" s="1"/>
      <c r="WCA4" s="1"/>
      <c r="WCB4" s="1"/>
      <c r="WCC4" s="1"/>
      <c r="WCD4" s="1"/>
      <c r="WCE4" s="1"/>
      <c r="WCF4" s="1"/>
      <c r="WCG4" s="1"/>
      <c r="WCH4" s="1"/>
      <c r="WCI4" s="1"/>
      <c r="WCJ4" s="1"/>
      <c r="WCK4" s="1"/>
      <c r="WCL4" s="1"/>
      <c r="WCM4" s="1"/>
      <c r="WCN4" s="1"/>
      <c r="WCO4" s="1"/>
      <c r="WCP4" s="1"/>
      <c r="WCQ4" s="1"/>
      <c r="WCR4" s="1"/>
      <c r="WCS4" s="1"/>
      <c r="WCT4" s="1"/>
      <c r="WCU4" s="1"/>
      <c r="WCV4" s="1"/>
      <c r="WCW4" s="1"/>
      <c r="WCX4" s="1"/>
      <c r="WCY4" s="1"/>
      <c r="WCZ4" s="1"/>
      <c r="WDA4" s="1"/>
      <c r="WDB4" s="1"/>
      <c r="WDC4" s="1"/>
      <c r="WDD4" s="1"/>
      <c r="WDE4" s="1"/>
      <c r="WDF4" s="1"/>
      <c r="WDG4" s="1"/>
      <c r="WDH4" s="1"/>
      <c r="WDI4" s="1"/>
      <c r="WDJ4" s="1"/>
      <c r="WDK4" s="1"/>
      <c r="WDL4" s="1"/>
      <c r="WDM4" s="1"/>
      <c r="WDN4" s="1"/>
      <c r="WDO4" s="1"/>
      <c r="WDP4" s="1"/>
      <c r="WDQ4" s="1"/>
      <c r="WDR4" s="1"/>
      <c r="WDS4" s="1"/>
      <c r="WDT4" s="1"/>
      <c r="WDU4" s="1"/>
      <c r="WDV4" s="1"/>
      <c r="WDW4" s="1"/>
      <c r="WDX4" s="1"/>
      <c r="WDY4" s="1"/>
      <c r="WDZ4" s="1"/>
      <c r="WEA4" s="1"/>
      <c r="WEB4" s="1"/>
      <c r="WEC4" s="1"/>
      <c r="WED4" s="1"/>
      <c r="WEE4" s="1"/>
      <c r="WEF4" s="1"/>
      <c r="WEG4" s="1"/>
      <c r="WEH4" s="1"/>
      <c r="WEI4" s="1"/>
      <c r="WEJ4" s="1"/>
      <c r="WEK4" s="1"/>
      <c r="WEL4" s="1"/>
      <c r="WEM4" s="1"/>
      <c r="WEN4" s="1"/>
      <c r="WEO4" s="1"/>
      <c r="WEP4" s="1"/>
      <c r="WEQ4" s="1"/>
      <c r="WER4" s="1"/>
      <c r="WES4" s="1"/>
      <c r="WET4" s="1"/>
      <c r="WEU4" s="1"/>
      <c r="WEV4" s="1"/>
      <c r="WEW4" s="1"/>
      <c r="WEX4" s="1"/>
      <c r="WEY4" s="1"/>
      <c r="WEZ4" s="1"/>
      <c r="WFA4" s="1"/>
      <c r="WFB4" s="1"/>
      <c r="WFC4" s="1"/>
      <c r="WFD4" s="1"/>
      <c r="WFE4" s="1"/>
      <c r="WFF4" s="1"/>
      <c r="WFG4" s="1"/>
      <c r="WFH4" s="1"/>
      <c r="WFI4" s="1"/>
      <c r="WFJ4" s="1"/>
      <c r="WFK4" s="1"/>
      <c r="WFL4" s="1"/>
      <c r="WFM4" s="1"/>
      <c r="WFN4" s="1"/>
      <c r="WFO4" s="1"/>
      <c r="WFP4" s="1"/>
      <c r="WFQ4" s="1"/>
      <c r="WFR4" s="1"/>
      <c r="WFS4" s="1"/>
      <c r="WFT4" s="1"/>
      <c r="WFU4" s="1"/>
      <c r="WFV4" s="1"/>
      <c r="WFW4" s="1"/>
      <c r="WFX4" s="1"/>
      <c r="WFY4" s="1"/>
      <c r="WFZ4" s="1"/>
      <c r="WGA4" s="1"/>
      <c r="WGB4" s="1"/>
      <c r="WGC4" s="1"/>
      <c r="WGD4" s="1"/>
      <c r="WGE4" s="1"/>
      <c r="WGF4" s="1"/>
      <c r="WGG4" s="1"/>
      <c r="WGH4" s="1"/>
      <c r="WGI4" s="1"/>
      <c r="WGJ4" s="1"/>
      <c r="WGK4" s="1"/>
      <c r="WGL4" s="1"/>
      <c r="WGM4" s="1"/>
      <c r="WGN4" s="1"/>
      <c r="WGO4" s="1"/>
      <c r="WGP4" s="1"/>
      <c r="WGQ4" s="1"/>
      <c r="WGR4" s="1"/>
      <c r="WGS4" s="1"/>
      <c r="WGT4" s="1"/>
      <c r="WGU4" s="1"/>
      <c r="WGV4" s="1"/>
      <c r="WGW4" s="1"/>
      <c r="WGX4" s="1"/>
      <c r="WGY4" s="1"/>
      <c r="WGZ4" s="1"/>
      <c r="WHA4" s="1"/>
      <c r="WHB4" s="1"/>
      <c r="WHC4" s="1"/>
      <c r="WHD4" s="1"/>
      <c r="WHE4" s="1"/>
      <c r="WHF4" s="1"/>
      <c r="WHG4" s="1"/>
      <c r="WHH4" s="1"/>
      <c r="WHI4" s="1"/>
      <c r="WHJ4" s="1"/>
      <c r="WHK4" s="1"/>
      <c r="WHL4" s="1"/>
      <c r="WHM4" s="1"/>
      <c r="WHN4" s="1"/>
      <c r="WHO4" s="1"/>
      <c r="WHP4" s="1"/>
      <c r="WHQ4" s="1"/>
      <c r="WHR4" s="1"/>
      <c r="WHS4" s="1"/>
      <c r="WHT4" s="1"/>
      <c r="WHU4" s="1"/>
      <c r="WHV4" s="1"/>
      <c r="WHW4" s="1"/>
      <c r="WHX4" s="1"/>
      <c r="WHY4" s="1"/>
      <c r="WHZ4" s="1"/>
      <c r="WIA4" s="1"/>
      <c r="WIB4" s="1"/>
      <c r="WIC4" s="1"/>
      <c r="WID4" s="1"/>
      <c r="WIE4" s="1"/>
      <c r="WIF4" s="1"/>
      <c r="WIG4" s="1"/>
      <c r="WIH4" s="1"/>
      <c r="WII4" s="1"/>
      <c r="WIJ4" s="1"/>
      <c r="WIK4" s="1"/>
      <c r="WIL4" s="1"/>
      <c r="WIM4" s="1"/>
      <c r="WIN4" s="1"/>
      <c r="WIO4" s="1"/>
      <c r="WIP4" s="1"/>
      <c r="WIQ4" s="1"/>
      <c r="WIR4" s="1"/>
      <c r="WIS4" s="1"/>
      <c r="WIT4" s="1"/>
      <c r="WIU4" s="1"/>
      <c r="WIV4" s="1"/>
      <c r="WIW4" s="1"/>
      <c r="WIX4" s="1"/>
      <c r="WIY4" s="1"/>
      <c r="WIZ4" s="1"/>
      <c r="WJA4" s="1"/>
      <c r="WJB4" s="1"/>
      <c r="WJC4" s="1"/>
      <c r="WJD4" s="1"/>
      <c r="WJE4" s="1"/>
      <c r="WJF4" s="1"/>
      <c r="WJG4" s="1"/>
      <c r="WJH4" s="1"/>
      <c r="WJI4" s="1"/>
      <c r="WJJ4" s="1"/>
      <c r="WJK4" s="1"/>
      <c r="WJL4" s="1"/>
      <c r="WJM4" s="1"/>
      <c r="WJN4" s="1"/>
      <c r="WJO4" s="1"/>
      <c r="WJP4" s="1"/>
      <c r="WJQ4" s="1"/>
      <c r="WJR4" s="1"/>
      <c r="WJS4" s="1"/>
      <c r="WJT4" s="1"/>
      <c r="WJU4" s="1"/>
      <c r="WJV4" s="1"/>
      <c r="WJW4" s="1"/>
      <c r="WJX4" s="1"/>
      <c r="WJY4" s="1"/>
      <c r="WJZ4" s="1"/>
      <c r="WKA4" s="1"/>
      <c r="WKB4" s="1"/>
      <c r="WKC4" s="1"/>
      <c r="WKD4" s="1"/>
      <c r="WKE4" s="1"/>
      <c r="WKF4" s="1"/>
      <c r="WKG4" s="1"/>
      <c r="WKH4" s="1"/>
      <c r="WKI4" s="1"/>
      <c r="WKJ4" s="1"/>
      <c r="WKK4" s="1"/>
      <c r="WKL4" s="1"/>
      <c r="WKM4" s="1"/>
      <c r="WKN4" s="1"/>
      <c r="WKO4" s="1"/>
      <c r="WKP4" s="1"/>
      <c r="WKQ4" s="1"/>
      <c r="WKR4" s="1"/>
      <c r="WKS4" s="1"/>
      <c r="WKT4" s="1"/>
      <c r="WKU4" s="1"/>
      <c r="WKV4" s="1"/>
      <c r="WKW4" s="1"/>
      <c r="WKX4" s="1"/>
      <c r="WKY4" s="1"/>
      <c r="WKZ4" s="1"/>
      <c r="WLA4" s="1"/>
      <c r="WLB4" s="1"/>
      <c r="WLC4" s="1"/>
      <c r="WLD4" s="1"/>
      <c r="WLE4" s="1"/>
      <c r="WLF4" s="1"/>
      <c r="WLG4" s="1"/>
      <c r="WLH4" s="1"/>
      <c r="WLI4" s="1"/>
      <c r="WLJ4" s="1"/>
      <c r="WLK4" s="1"/>
      <c r="WLL4" s="1"/>
      <c r="WLM4" s="1"/>
      <c r="WLN4" s="1"/>
      <c r="WLO4" s="1"/>
      <c r="WLP4" s="1"/>
      <c r="WLQ4" s="1"/>
      <c r="WLR4" s="1"/>
      <c r="WLS4" s="1"/>
      <c r="WLT4" s="1"/>
      <c r="WLU4" s="1"/>
      <c r="WLV4" s="1"/>
      <c r="WLW4" s="1"/>
      <c r="WLX4" s="1"/>
      <c r="WLY4" s="1"/>
      <c r="WLZ4" s="1"/>
      <c r="WMA4" s="1"/>
      <c r="WMB4" s="1"/>
      <c r="WMC4" s="1"/>
      <c r="WMD4" s="1"/>
      <c r="WME4" s="1"/>
      <c r="WMF4" s="1"/>
      <c r="WMG4" s="1"/>
      <c r="WMH4" s="1"/>
      <c r="WMI4" s="1"/>
      <c r="WMJ4" s="1"/>
      <c r="WMK4" s="1"/>
      <c r="WML4" s="1"/>
      <c r="WMM4" s="1"/>
      <c r="WMN4" s="1"/>
      <c r="WMO4" s="1"/>
      <c r="WMP4" s="1"/>
      <c r="WMQ4" s="1"/>
      <c r="WMR4" s="1"/>
      <c r="WMS4" s="1"/>
      <c r="WMT4" s="1"/>
      <c r="WMU4" s="1"/>
      <c r="WMV4" s="1"/>
      <c r="WMW4" s="1"/>
      <c r="WMX4" s="1"/>
      <c r="WMY4" s="1"/>
      <c r="WMZ4" s="1"/>
      <c r="WNA4" s="1"/>
      <c r="WNB4" s="1"/>
      <c r="WNC4" s="1"/>
      <c r="WND4" s="1"/>
      <c r="WNE4" s="1"/>
      <c r="WNF4" s="1"/>
      <c r="WNG4" s="1"/>
      <c r="WNH4" s="1"/>
      <c r="WNI4" s="1"/>
      <c r="WNJ4" s="1"/>
      <c r="WNK4" s="1"/>
      <c r="WNL4" s="1"/>
      <c r="WNM4" s="1"/>
      <c r="WNN4" s="1"/>
      <c r="WNO4" s="1"/>
      <c r="WNP4" s="1"/>
      <c r="WNQ4" s="1"/>
      <c r="WNR4" s="1"/>
      <c r="WNS4" s="1"/>
      <c r="WNT4" s="1"/>
      <c r="WNU4" s="1"/>
      <c r="WNV4" s="1"/>
      <c r="WNW4" s="1"/>
      <c r="WNX4" s="1"/>
      <c r="WNY4" s="1"/>
      <c r="WNZ4" s="1"/>
      <c r="WOA4" s="1"/>
      <c r="WOB4" s="1"/>
      <c r="WOC4" s="1"/>
      <c r="WOD4" s="1"/>
      <c r="WOE4" s="1"/>
      <c r="WOF4" s="1"/>
      <c r="WOG4" s="1"/>
      <c r="WOH4" s="1"/>
      <c r="WOI4" s="1"/>
      <c r="WOJ4" s="1"/>
      <c r="WOK4" s="1"/>
      <c r="WOL4" s="1"/>
      <c r="WOM4" s="1"/>
      <c r="WON4" s="1"/>
      <c r="WOO4" s="1"/>
      <c r="WOP4" s="1"/>
      <c r="WOQ4" s="1"/>
      <c r="WOR4" s="1"/>
      <c r="WOS4" s="1"/>
      <c r="WOT4" s="1"/>
      <c r="WOU4" s="1"/>
      <c r="WOV4" s="1"/>
      <c r="WOW4" s="1"/>
      <c r="WOX4" s="1"/>
      <c r="WOY4" s="1"/>
      <c r="WOZ4" s="1"/>
      <c r="WPA4" s="1"/>
      <c r="WPB4" s="1"/>
      <c r="WPC4" s="1"/>
      <c r="WPD4" s="1"/>
      <c r="WPE4" s="1"/>
      <c r="WPF4" s="1"/>
      <c r="WPG4" s="1"/>
      <c r="WPH4" s="1"/>
      <c r="WPI4" s="1"/>
      <c r="WPJ4" s="1"/>
      <c r="WPK4" s="1"/>
      <c r="WPL4" s="1"/>
      <c r="WPM4" s="1"/>
      <c r="WPN4" s="1"/>
      <c r="WPO4" s="1"/>
      <c r="WPP4" s="1"/>
      <c r="WPQ4" s="1"/>
      <c r="WPR4" s="1"/>
      <c r="WPS4" s="1"/>
      <c r="WPT4" s="1"/>
      <c r="WPU4" s="1"/>
      <c r="WPV4" s="1"/>
      <c r="WPW4" s="1"/>
      <c r="WPX4" s="1"/>
      <c r="WPY4" s="1"/>
      <c r="WPZ4" s="1"/>
      <c r="WQA4" s="1"/>
      <c r="WQB4" s="1"/>
      <c r="WQC4" s="1"/>
      <c r="WQD4" s="1"/>
      <c r="WQE4" s="1"/>
      <c r="WQF4" s="1"/>
      <c r="WQG4" s="1"/>
      <c r="WQH4" s="1"/>
      <c r="WQI4" s="1"/>
      <c r="WQJ4" s="1"/>
      <c r="WQK4" s="1"/>
      <c r="WQL4" s="1"/>
      <c r="WQM4" s="1"/>
      <c r="WQN4" s="1"/>
      <c r="WQO4" s="1"/>
      <c r="WQP4" s="1"/>
      <c r="WQQ4" s="1"/>
      <c r="WQR4" s="1"/>
      <c r="WQS4" s="1"/>
      <c r="WQT4" s="1"/>
      <c r="WQU4" s="1"/>
      <c r="WQV4" s="1"/>
      <c r="WQW4" s="1"/>
      <c r="WQX4" s="1"/>
      <c r="WQY4" s="1"/>
      <c r="WQZ4" s="1"/>
      <c r="WRA4" s="1"/>
      <c r="WRB4" s="1"/>
      <c r="WRC4" s="1"/>
      <c r="WRD4" s="1"/>
      <c r="WRE4" s="1"/>
      <c r="WRF4" s="1"/>
      <c r="WRG4" s="1"/>
      <c r="WRH4" s="1"/>
      <c r="WRI4" s="1"/>
      <c r="WRJ4" s="1"/>
      <c r="WRK4" s="1"/>
      <c r="WRL4" s="1"/>
      <c r="WRM4" s="1"/>
      <c r="WRN4" s="1"/>
      <c r="WRO4" s="1"/>
      <c r="WRP4" s="1"/>
      <c r="WRQ4" s="1"/>
      <c r="WRR4" s="1"/>
      <c r="WRS4" s="1"/>
      <c r="WRT4" s="1"/>
      <c r="WRU4" s="1"/>
      <c r="WRV4" s="1"/>
      <c r="WRW4" s="1"/>
      <c r="WRX4" s="1"/>
      <c r="WRY4" s="1"/>
      <c r="WRZ4" s="1"/>
      <c r="WSA4" s="1"/>
      <c r="WSB4" s="1"/>
      <c r="WSC4" s="1"/>
      <c r="WSD4" s="1"/>
      <c r="WSE4" s="1"/>
      <c r="WSF4" s="1"/>
      <c r="WSG4" s="1"/>
      <c r="WSH4" s="1"/>
      <c r="WSI4" s="1"/>
      <c r="WSJ4" s="1"/>
      <c r="WSK4" s="1"/>
      <c r="WSL4" s="1"/>
      <c r="WSM4" s="1"/>
      <c r="WSN4" s="1"/>
      <c r="WSO4" s="1"/>
      <c r="WSP4" s="1"/>
      <c r="WSQ4" s="1"/>
      <c r="WSR4" s="1"/>
      <c r="WSS4" s="1"/>
      <c r="WST4" s="1"/>
      <c r="WSU4" s="1"/>
      <c r="WSV4" s="1"/>
      <c r="WSW4" s="1"/>
      <c r="WSX4" s="1"/>
      <c r="WSY4" s="1"/>
      <c r="WSZ4" s="1"/>
      <c r="WTA4" s="1"/>
      <c r="WTB4" s="1"/>
      <c r="WTC4" s="1"/>
      <c r="WTD4" s="1"/>
      <c r="WTE4" s="1"/>
      <c r="WTF4" s="1"/>
      <c r="WTG4" s="1"/>
      <c r="WTH4" s="1"/>
      <c r="WTI4" s="1"/>
      <c r="WTJ4" s="1"/>
      <c r="WTK4" s="1"/>
      <c r="WTL4" s="1"/>
      <c r="WTM4" s="1"/>
      <c r="WTN4" s="1"/>
      <c r="WTO4" s="1"/>
      <c r="WTP4" s="1"/>
      <c r="WTQ4" s="1"/>
      <c r="WTR4" s="1"/>
      <c r="WTS4" s="1"/>
      <c r="WTT4" s="1"/>
      <c r="WTU4" s="1"/>
      <c r="WTV4" s="1"/>
      <c r="WTW4" s="1"/>
      <c r="WTX4" s="1"/>
      <c r="WTY4" s="1"/>
      <c r="WTZ4" s="1"/>
      <c r="WUA4" s="1"/>
      <c r="WUB4" s="1"/>
      <c r="WUC4" s="1"/>
      <c r="WUD4" s="1"/>
      <c r="WUE4" s="1"/>
      <c r="WUF4" s="1"/>
      <c r="WUG4" s="1"/>
      <c r="WUH4" s="1"/>
      <c r="WUI4" s="1"/>
      <c r="WUJ4" s="1"/>
      <c r="WUK4" s="1"/>
      <c r="WUL4" s="1"/>
      <c r="WUM4" s="1"/>
      <c r="WUN4" s="1"/>
      <c r="WUO4" s="1"/>
      <c r="WUP4" s="1"/>
      <c r="WUQ4" s="1"/>
      <c r="WUR4" s="1"/>
      <c r="WUS4" s="1"/>
      <c r="WUT4" s="1"/>
      <c r="WUU4" s="1"/>
      <c r="WUV4" s="1"/>
      <c r="WUW4" s="1"/>
      <c r="WUX4" s="1"/>
      <c r="WUY4" s="1"/>
      <c r="WUZ4" s="1"/>
      <c r="WVA4" s="1"/>
      <c r="WVB4" s="1"/>
      <c r="WVC4" s="1"/>
      <c r="WVD4" s="1"/>
      <c r="WVE4" s="1"/>
      <c r="WVF4" s="1"/>
      <c r="WVG4" s="1"/>
      <c r="WVH4" s="1"/>
      <c r="WVI4" s="1"/>
      <c r="WVJ4" s="1"/>
      <c r="WVK4" s="1"/>
      <c r="WVL4" s="1"/>
      <c r="WVM4" s="1"/>
      <c r="WVN4" s="1"/>
      <c r="WVO4" s="1"/>
      <c r="WVP4" s="1"/>
      <c r="WVQ4" s="1"/>
      <c r="WVR4" s="1"/>
      <c r="WVS4" s="1"/>
      <c r="WVT4" s="1"/>
      <c r="WVU4" s="1"/>
      <c r="WVV4" s="1"/>
      <c r="WVW4" s="1"/>
      <c r="WVX4" s="1"/>
      <c r="WVY4" s="1"/>
      <c r="WVZ4" s="1"/>
      <c r="WWA4" s="1"/>
      <c r="WWB4" s="1"/>
      <c r="WWC4" s="1"/>
      <c r="WWD4" s="1"/>
      <c r="WWE4" s="1"/>
      <c r="WWF4" s="1"/>
      <c r="WWG4" s="1"/>
      <c r="WWH4" s="1"/>
      <c r="WWI4" s="1"/>
      <c r="WWJ4" s="1"/>
      <c r="WWK4" s="1"/>
      <c r="WWL4" s="1"/>
      <c r="WWM4" s="1"/>
      <c r="WWN4" s="1"/>
      <c r="WWO4" s="1"/>
      <c r="WWP4" s="1"/>
      <c r="WWQ4" s="1"/>
      <c r="WWR4" s="1"/>
      <c r="WWS4" s="1"/>
      <c r="WWT4" s="1"/>
      <c r="WWU4" s="1"/>
      <c r="WWV4" s="1"/>
      <c r="WWW4" s="1"/>
      <c r="WWX4" s="1"/>
      <c r="WWY4" s="1"/>
      <c r="WWZ4" s="1"/>
      <c r="WXA4" s="1"/>
      <c r="WXB4" s="1"/>
      <c r="WXC4" s="1"/>
      <c r="WXD4" s="1"/>
      <c r="WXE4" s="1"/>
      <c r="WXF4" s="1"/>
      <c r="WXG4" s="1"/>
      <c r="WXH4" s="1"/>
      <c r="WXI4" s="1"/>
      <c r="WXJ4" s="1"/>
      <c r="WXK4" s="1"/>
      <c r="WXL4" s="1"/>
      <c r="WXM4" s="1"/>
      <c r="WXN4" s="1"/>
      <c r="WXO4" s="1"/>
      <c r="WXP4" s="1"/>
      <c r="WXQ4" s="1"/>
      <c r="WXR4" s="1"/>
      <c r="WXS4" s="1"/>
      <c r="WXT4" s="1"/>
      <c r="WXU4" s="1"/>
      <c r="WXV4" s="1"/>
      <c r="WXW4" s="1"/>
      <c r="WXX4" s="1"/>
      <c r="WXY4" s="1"/>
      <c r="WXZ4" s="1"/>
      <c r="WYA4" s="1"/>
      <c r="WYB4" s="1"/>
      <c r="WYC4" s="1"/>
      <c r="WYD4" s="1"/>
      <c r="WYE4" s="1"/>
      <c r="WYF4" s="1"/>
      <c r="WYG4" s="1"/>
      <c r="WYH4" s="1"/>
      <c r="WYI4" s="1"/>
      <c r="WYJ4" s="1"/>
      <c r="WYK4" s="1"/>
      <c r="WYL4" s="1"/>
      <c r="WYM4" s="1"/>
      <c r="WYN4" s="1"/>
      <c r="WYO4" s="1"/>
      <c r="WYP4" s="1"/>
      <c r="WYQ4" s="1"/>
      <c r="WYR4" s="1"/>
      <c r="WYS4" s="1"/>
      <c r="WYT4" s="1"/>
      <c r="WYU4" s="1"/>
      <c r="WYV4" s="1"/>
      <c r="WYW4" s="1"/>
      <c r="WYX4" s="1"/>
      <c r="WYY4" s="1"/>
      <c r="WYZ4" s="1"/>
      <c r="WZA4" s="1"/>
      <c r="WZB4" s="1"/>
      <c r="WZC4" s="1"/>
      <c r="WZD4" s="1"/>
      <c r="WZE4" s="1"/>
      <c r="WZF4" s="1"/>
      <c r="WZG4" s="1"/>
      <c r="WZH4" s="1"/>
      <c r="WZI4" s="1"/>
      <c r="WZJ4" s="1"/>
      <c r="WZK4" s="1"/>
      <c r="WZL4" s="1"/>
      <c r="WZM4" s="1"/>
      <c r="WZN4" s="1"/>
      <c r="WZO4" s="1"/>
      <c r="WZP4" s="1"/>
      <c r="WZQ4" s="1"/>
      <c r="WZR4" s="1"/>
      <c r="WZS4" s="1"/>
      <c r="WZT4" s="1"/>
      <c r="WZU4" s="1"/>
      <c r="WZV4" s="1"/>
      <c r="WZW4" s="1"/>
      <c r="WZX4" s="1"/>
      <c r="WZY4" s="1"/>
      <c r="WZZ4" s="1"/>
      <c r="XAA4" s="1"/>
      <c r="XAB4" s="1"/>
      <c r="XAC4" s="1"/>
      <c r="XAD4" s="1"/>
      <c r="XAE4" s="1"/>
      <c r="XAF4" s="1"/>
      <c r="XAG4" s="1"/>
      <c r="XAH4" s="1"/>
      <c r="XAI4" s="1"/>
      <c r="XAJ4" s="1"/>
      <c r="XAK4" s="1"/>
      <c r="XAL4" s="1"/>
      <c r="XAM4" s="1"/>
      <c r="XAN4" s="1"/>
      <c r="XAO4" s="1"/>
      <c r="XAP4" s="1"/>
      <c r="XAQ4" s="1"/>
      <c r="XAR4" s="1"/>
      <c r="XAS4" s="1"/>
      <c r="XAT4" s="1"/>
      <c r="XAU4" s="1"/>
      <c r="XAV4" s="1"/>
      <c r="XAW4" s="1"/>
      <c r="XAX4" s="1"/>
      <c r="XAY4" s="1"/>
      <c r="XAZ4" s="1"/>
      <c r="XBA4" s="1"/>
      <c r="XBB4" s="1"/>
      <c r="XBC4" s="1"/>
      <c r="XBD4" s="1"/>
      <c r="XBE4" s="1"/>
      <c r="XBF4" s="1"/>
      <c r="XBG4" s="1"/>
      <c r="XBH4" s="1"/>
      <c r="XBI4" s="1"/>
      <c r="XBJ4" s="1"/>
      <c r="XBK4" s="1"/>
      <c r="XBL4" s="1"/>
      <c r="XBM4" s="1"/>
      <c r="XBN4" s="1"/>
      <c r="XBO4" s="1"/>
      <c r="XBP4" s="1"/>
      <c r="XBQ4" s="1"/>
      <c r="XBR4" s="1"/>
      <c r="XBS4" s="1"/>
      <c r="XBT4" s="1"/>
      <c r="XBU4" s="1"/>
      <c r="XBV4" s="1"/>
      <c r="XBW4" s="1"/>
      <c r="XBX4" s="1"/>
      <c r="XBY4" s="1"/>
      <c r="XBZ4" s="1"/>
      <c r="XCA4" s="1"/>
      <c r="XCB4" s="1"/>
      <c r="XCC4" s="1"/>
      <c r="XCD4" s="1"/>
      <c r="XCE4" s="1"/>
      <c r="XCF4" s="1"/>
      <c r="XCG4" s="1"/>
      <c r="XCH4" s="1"/>
      <c r="XCI4" s="1"/>
      <c r="XCJ4" s="1"/>
      <c r="XCK4" s="1"/>
      <c r="XCL4" s="1"/>
      <c r="XCM4" s="1"/>
      <c r="XCN4" s="1"/>
      <c r="XCO4" s="1"/>
      <c r="XCP4" s="1"/>
      <c r="XCQ4" s="1"/>
      <c r="XCR4" s="1"/>
      <c r="XCS4" s="1"/>
      <c r="XCT4" s="1"/>
      <c r="XCU4" s="1"/>
      <c r="XCV4" s="1"/>
      <c r="XCW4" s="1"/>
      <c r="XCX4" s="1"/>
      <c r="XCY4" s="1"/>
      <c r="XCZ4" s="1"/>
      <c r="XDA4" s="1"/>
      <c r="XDB4" s="1"/>
      <c r="XDC4" s="1"/>
      <c r="XDD4" s="1"/>
      <c r="XDE4" s="1"/>
      <c r="XDF4" s="1"/>
      <c r="XDG4" s="1"/>
      <c r="XDH4" s="1"/>
      <c r="XDI4" s="1"/>
      <c r="XDJ4" s="1"/>
      <c r="XDK4" s="1"/>
      <c r="XDL4" s="1"/>
      <c r="XDM4" s="1"/>
      <c r="XDN4" s="1"/>
      <c r="XDO4" s="1"/>
      <c r="XDP4" s="1"/>
      <c r="XDQ4" s="1"/>
      <c r="XDR4" s="1"/>
      <c r="XDS4" s="1"/>
      <c r="XDT4" s="1"/>
      <c r="XDU4" s="1"/>
      <c r="XDV4" s="1"/>
      <c r="XDW4" s="1"/>
      <c r="XDX4" s="1"/>
      <c r="XDY4" s="1"/>
      <c r="XDZ4" s="1"/>
      <c r="XEA4" s="1"/>
      <c r="XEB4" s="1"/>
      <c r="XEC4" s="1"/>
      <c r="XED4" s="1"/>
      <c r="XEE4" s="1"/>
      <c r="XEF4" s="1"/>
      <c r="XEG4" s="1"/>
      <c r="XEH4" s="1"/>
      <c r="XEI4" s="1"/>
      <c r="XEJ4" s="1"/>
      <c r="XEK4" s="1"/>
      <c r="XEL4" s="1"/>
      <c r="XEM4" s="1"/>
      <c r="XEN4" s="1"/>
      <c r="XEO4" s="1"/>
      <c r="XEP4" s="1"/>
      <c r="XEQ4" s="1"/>
      <c r="XER4" s="1"/>
      <c r="XES4" s="1"/>
      <c r="XET4" s="1"/>
      <c r="XEU4" s="1"/>
      <c r="XEV4" s="1"/>
      <c r="XEW4" s="1"/>
      <c r="XEX4" s="1"/>
      <c r="XEY4" s="1"/>
      <c r="XEZ4" s="1"/>
      <c r="XFA4" s="1"/>
      <c r="XFB4" s="1"/>
      <c r="XFC4" s="1"/>
    </row>
    <row r="5" spans="1:16383" ht="15.75">
      <c r="B5" s="109"/>
      <c r="C5" s="110"/>
      <c r="D5" s="110"/>
      <c r="E5" s="110"/>
      <c r="F5" s="112"/>
      <c r="G5" s="112"/>
      <c r="H5" s="110"/>
      <c r="I5" s="110"/>
      <c r="J5" s="110"/>
      <c r="K5" s="110"/>
      <c r="L5" s="110"/>
      <c r="M5" s="110"/>
      <c r="N5" s="111"/>
      <c r="O5" s="112"/>
      <c r="P5" s="112"/>
      <c r="Q5" s="111"/>
      <c r="R5" s="111"/>
      <c r="S5" s="112"/>
      <c r="T5" s="112"/>
      <c r="U5" s="112"/>
      <c r="V5" s="111"/>
      <c r="W5" s="112"/>
      <c r="X5" s="111"/>
      <c r="Y5" s="112"/>
      <c r="Z5" s="111"/>
      <c r="AA5" s="112"/>
      <c r="AB5" s="111"/>
      <c r="AC5" s="112"/>
      <c r="AD5" s="111"/>
      <c r="AE5" s="127"/>
      <c r="AF5" s="111"/>
      <c r="AG5" s="112"/>
      <c r="AH5" s="111"/>
      <c r="AI5" s="111"/>
      <c r="AJ5" s="111"/>
      <c r="AK5" s="111"/>
      <c r="AL5" s="111"/>
      <c r="AM5" s="111"/>
      <c r="AN5" s="111"/>
      <c r="AO5" s="112"/>
      <c r="AP5" s="113"/>
      <c r="AQ5" s="112"/>
      <c r="AR5" s="111"/>
      <c r="AS5" s="111"/>
      <c r="AT5" s="111"/>
      <c r="AU5" s="112"/>
      <c r="AV5" s="114"/>
    </row>
    <row r="21" spans="6:6" ht="15.75">
      <c r="F21" s="115"/>
    </row>
  </sheetData>
  <dataValidations count="1">
    <dataValidation type="whole" allowBlank="1" showInputMessage="1" showErrorMessage="1" sqref="J4:J5" xr:uid="{EF5FFC0C-1DC0-4E29-8816-610C655D43A7}">
      <formula1>0</formula1>
      <formula2>100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7">
        <x14:dataValidation type="list" allowBlank="1" showInputMessage="1" showErrorMessage="1" xr:uid="{C2C54B9D-722F-4487-8D18-7AF194934CF2}">
          <x14:formula1>
            <xm:f>Taxonomies_Notification!$O$3:$O$5</xm:f>
          </x14:formula1>
          <xm:sqref>AO4:AO1048576</xm:sqref>
        </x14:dataValidation>
        <x14:dataValidation type="list" allowBlank="1" showInputMessage="1" showErrorMessage="1" xr:uid="{8119844F-E2D8-4879-9E7D-0D72D3AAE373}">
          <x14:formula1>
            <xm:f>Taxonomies_Notification!$G$3:$G$71</xm:f>
          </x14:formula1>
          <xm:sqref>S4:S1048576</xm:sqref>
        </x14:dataValidation>
        <x14:dataValidation type="list" allowBlank="1" showInputMessage="1" showErrorMessage="1" xr:uid="{532FC7C0-A7C6-451B-9DC7-C06FB4000160}">
          <x14:formula1>
            <xm:f>Taxonomies_Notification!$C$3:$C$4</xm:f>
          </x14:formula1>
          <xm:sqref>F4:F1048576</xm:sqref>
        </x14:dataValidation>
        <x14:dataValidation type="list" allowBlank="1" showInputMessage="1" showErrorMessage="1" xr:uid="{03F1E799-06CD-4DC7-8362-113D4498C596}">
          <x14:formula1>
            <xm:f>Taxonomies_Notification!$D$3:$D$40</xm:f>
          </x14:formula1>
          <xm:sqref>G4:G1048576</xm:sqref>
        </x14:dataValidation>
        <x14:dataValidation type="list" allowBlank="1" showInputMessage="1" showErrorMessage="1" xr:uid="{9A6A739B-261D-4D0B-AFB6-8BF2AF036D78}">
          <x14:formula1>
            <xm:f>Taxonomies_Notification!$E$3:$E$6</xm:f>
          </x14:formula1>
          <xm:sqref>H4:H1048576</xm:sqref>
        </x14:dataValidation>
        <x14:dataValidation type="list" allowBlank="1" showInputMessage="1" showErrorMessage="1" xr:uid="{486F04EA-835B-4E0E-9D35-3D168540C373}">
          <x14:formula1>
            <xm:f>Taxonomies_Notification!$J$3:$J$251</xm:f>
          </x14:formula1>
          <xm:sqref>P4:P1048576 AC4:AC1048576 AD4:AD1048576</xm:sqref>
        </x14:dataValidation>
        <x14:dataValidation type="list" allowBlank="1" showInputMessage="1" showErrorMessage="1" xr:uid="{10306886-9436-45EA-8CC6-13F4EBE84C90}">
          <x14:formula1>
            <xm:f>Taxonomies_Notification!$F$3:$F$14</xm:f>
          </x14:formula1>
          <xm:sqref>Q4:Q1048576</xm:sqref>
        </x14:dataValidation>
        <x14:dataValidation type="list" allowBlank="1" showInputMessage="1" showErrorMessage="1" xr:uid="{79344400-61B7-4995-8374-850491C5D940}">
          <x14:formula1>
            <xm:f>Taxonomies_Notification!$H$3:$H$4</xm:f>
          </x14:formula1>
          <xm:sqref>T4:T1048576</xm:sqref>
        </x14:dataValidation>
        <x14:dataValidation type="list" allowBlank="1" showInputMessage="1" showErrorMessage="1" xr:uid="{307737C0-9AA8-4341-A972-E2AE52C4D74E}">
          <x14:formula1>
            <xm:f>Taxonomies_Notification!$I$3:$I$4</xm:f>
          </x14:formula1>
          <xm:sqref>V4:V1048576</xm:sqref>
        </x14:dataValidation>
        <x14:dataValidation type="list" allowBlank="1" showInputMessage="1" showErrorMessage="1" xr:uid="{3C66A3A1-4D5E-495A-A2A1-535849CEC2BD}">
          <x14:formula1>
            <xm:f>Taxonomies_Notification!$K$3:$K$6</xm:f>
          </x14:formula1>
          <xm:sqref>AG4:AG1048576</xm:sqref>
        </x14:dataValidation>
        <x14:dataValidation type="list" allowBlank="1" showInputMessage="1" showErrorMessage="1" xr:uid="{73277246-3FCA-48F5-ADD4-EBF44A0569ED}">
          <x14:formula1>
            <xm:f>Taxonomies_Notification!$L$3:$L$6</xm:f>
          </x14:formula1>
          <xm:sqref>AJ4:AJ1048576</xm:sqref>
        </x14:dataValidation>
        <x14:dataValidation type="list" allowBlank="1" showInputMessage="1" showErrorMessage="1" xr:uid="{7E0F0A59-C4C9-4D16-8A7E-34EF70B0FC4F}">
          <x14:formula1>
            <xm:f>Taxonomies_Notification!$M$3:$M$6</xm:f>
          </x14:formula1>
          <xm:sqref>AL4:AL1048576</xm:sqref>
        </x14:dataValidation>
        <x14:dataValidation type="list" allowBlank="1" showInputMessage="1" showErrorMessage="1" xr:uid="{9DAEC5E6-E97D-413D-9FFE-70061DB2F1A2}">
          <x14:formula1>
            <xm:f>Taxonomies_Notification!$N$3:$N$6</xm:f>
          </x14:formula1>
          <xm:sqref>AN4:AN1048576</xm:sqref>
        </x14:dataValidation>
        <x14:dataValidation type="list" allowBlank="1" showInputMessage="1" showErrorMessage="1" xr:uid="{24A97712-C222-4EF6-8E53-7C34FCF3CAA3}">
          <x14:formula1>
            <xm:f>Taxonomies_Notification!$P$3:$P$4</xm:f>
          </x14:formula1>
          <xm:sqref>AQ4:AQ1048576</xm:sqref>
        </x14:dataValidation>
        <x14:dataValidation type="list" allowBlank="1" showInputMessage="1" showErrorMessage="1" xr:uid="{8033E745-6273-459E-8CDA-B9E84CF9BA8D}">
          <x14:formula1>
            <xm:f>Taxonomies_Notification!$Q$3:$Q$5</xm:f>
          </x14:formula1>
          <xm:sqref>AT4:AT1048576</xm:sqref>
        </x14:dataValidation>
        <x14:dataValidation type="list" allowBlank="1" showInputMessage="1" showErrorMessage="1" xr:uid="{CED0E932-447C-41A9-BF4E-69B7DA476CC7}">
          <x14:formula1>
            <xm:f>Taxonomies_Notification!$R$3:$R$5</xm:f>
          </x14:formula1>
          <xm:sqref>AU4:AU1048576</xm:sqref>
        </x14:dataValidation>
        <x14:dataValidation type="list" allowBlank="1" showInputMessage="1" showErrorMessage="1" xr:uid="{F4B7584E-E69D-42E7-9B03-A480DA42C4D9}">
          <x14:formula1>
            <xm:f>Taxonomies_Notification!$S$3:$S$5</xm:f>
          </x14:formula1>
          <xm:sqref>AV4:AV1048576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E9EB2-76A0-4182-87A7-CAB3C2B6D545}">
  <dimension ref="A1:S1521"/>
  <sheetViews>
    <sheetView topLeftCell="C1" workbookViewId="0">
      <selection activeCell="F4" sqref="F4"/>
    </sheetView>
  </sheetViews>
  <sheetFormatPr defaultColWidth="29" defaultRowHeight="15.75"/>
  <cols>
    <col min="1" max="1" width="3" style="12" customWidth="1"/>
    <col min="2" max="2" width="21.5703125" style="12" customWidth="1"/>
    <col min="3" max="3" width="43.140625" style="12" customWidth="1"/>
    <col min="4" max="4" width="62.42578125" style="12" customWidth="1"/>
    <col min="5" max="5" width="43.42578125" style="12" bestFit="1" customWidth="1"/>
    <col min="6" max="6" width="73.42578125" style="12" customWidth="1"/>
    <col min="7" max="7" width="107" style="12" bestFit="1" customWidth="1"/>
    <col min="8" max="9" width="39.42578125" style="13" customWidth="1"/>
    <col min="10" max="10" width="63.5703125" style="12" customWidth="1"/>
    <col min="11" max="11" width="45.42578125" style="13" bestFit="1" customWidth="1"/>
    <col min="12" max="16" width="45.42578125" style="13" customWidth="1"/>
    <col min="17" max="17" width="44" style="12" bestFit="1" customWidth="1"/>
    <col min="18" max="19" width="44" style="13" customWidth="1"/>
    <col min="20" max="16384" width="29" style="12"/>
  </cols>
  <sheetData>
    <row r="1" spans="2:19" ht="16.5" thickBot="1"/>
    <row r="2" spans="2:19" s="14" customFormat="1" ht="63">
      <c r="B2" s="29" t="s">
        <v>61</v>
      </c>
      <c r="C2" s="28" t="s">
        <v>62</v>
      </c>
      <c r="D2" s="28" t="s">
        <v>63</v>
      </c>
      <c r="E2" s="28" t="s">
        <v>64</v>
      </c>
      <c r="F2" s="28" t="s">
        <v>65</v>
      </c>
      <c r="G2" s="28" t="s">
        <v>66</v>
      </c>
      <c r="H2" s="28" t="s">
        <v>67</v>
      </c>
      <c r="I2" s="28" t="s">
        <v>68</v>
      </c>
      <c r="J2" s="28" t="s">
        <v>69</v>
      </c>
      <c r="K2" s="28" t="s">
        <v>70</v>
      </c>
      <c r="L2" s="28" t="s">
        <v>71</v>
      </c>
      <c r="M2" s="28" t="s">
        <v>72</v>
      </c>
      <c r="N2" s="28" t="s">
        <v>73</v>
      </c>
      <c r="O2" s="28" t="s">
        <v>74</v>
      </c>
      <c r="P2" s="28" t="s">
        <v>75</v>
      </c>
      <c r="Q2" s="28" t="s">
        <v>76</v>
      </c>
      <c r="R2" s="28" t="s">
        <v>77</v>
      </c>
      <c r="S2" s="30" t="s">
        <v>78</v>
      </c>
    </row>
    <row r="3" spans="2:19" s="14" customFormat="1" ht="16.350000000000001" customHeight="1">
      <c r="B3" s="19" t="s">
        <v>79</v>
      </c>
      <c r="C3" s="15" t="s">
        <v>80</v>
      </c>
      <c r="D3" s="15" t="s">
        <v>81</v>
      </c>
      <c r="E3" s="15" t="s">
        <v>82</v>
      </c>
      <c r="F3" s="15" t="s">
        <v>83</v>
      </c>
      <c r="G3" s="15" t="s">
        <v>84</v>
      </c>
      <c r="H3" s="15" t="s">
        <v>85</v>
      </c>
      <c r="I3" s="15" t="s">
        <v>85</v>
      </c>
      <c r="J3" s="15" t="s">
        <v>86</v>
      </c>
      <c r="K3" s="15" t="s">
        <v>87</v>
      </c>
      <c r="L3" s="15" t="s">
        <v>87</v>
      </c>
      <c r="M3" s="15" t="s">
        <v>87</v>
      </c>
      <c r="N3" s="15" t="s">
        <v>87</v>
      </c>
      <c r="O3" s="15" t="s">
        <v>85</v>
      </c>
      <c r="P3" s="15" t="s">
        <v>85</v>
      </c>
      <c r="Q3" s="16" t="s">
        <v>88</v>
      </c>
      <c r="R3" s="16" t="s">
        <v>89</v>
      </c>
      <c r="S3" s="20" t="s">
        <v>90</v>
      </c>
    </row>
    <row r="4" spans="2:19" s="14" customFormat="1" ht="16.350000000000001" customHeight="1">
      <c r="B4" s="19" t="s">
        <v>91</v>
      </c>
      <c r="C4" s="15" t="s">
        <v>92</v>
      </c>
      <c r="D4" s="15" t="s">
        <v>93</v>
      </c>
      <c r="E4" s="15" t="s">
        <v>94</v>
      </c>
      <c r="F4" s="15" t="s">
        <v>95</v>
      </c>
      <c r="G4" s="15" t="s">
        <v>96</v>
      </c>
      <c r="H4" s="15" t="s">
        <v>97</v>
      </c>
      <c r="I4" s="15" t="s">
        <v>97</v>
      </c>
      <c r="J4" s="15" t="s">
        <v>98</v>
      </c>
      <c r="K4" s="15" t="s">
        <v>99</v>
      </c>
      <c r="L4" s="15" t="s">
        <v>99</v>
      </c>
      <c r="M4" s="15" t="s">
        <v>99</v>
      </c>
      <c r="N4" s="15" t="s">
        <v>99</v>
      </c>
      <c r="O4" s="15" t="s">
        <v>97</v>
      </c>
      <c r="P4" s="15" t="s">
        <v>97</v>
      </c>
      <c r="Q4" s="16" t="s">
        <v>100</v>
      </c>
      <c r="R4" s="16" t="s">
        <v>101</v>
      </c>
      <c r="S4" s="20" t="s">
        <v>102</v>
      </c>
    </row>
    <row r="5" spans="2:19" s="14" customFormat="1" ht="16.350000000000001" customHeight="1">
      <c r="B5" s="19" t="s">
        <v>103</v>
      </c>
      <c r="C5" s="15"/>
      <c r="D5" s="15" t="s">
        <v>104</v>
      </c>
      <c r="E5" s="15" t="s">
        <v>105</v>
      </c>
      <c r="F5" s="15" t="s">
        <v>106</v>
      </c>
      <c r="G5" s="15" t="s">
        <v>107</v>
      </c>
      <c r="H5" s="15"/>
      <c r="I5" s="15"/>
      <c r="J5" s="15" t="s">
        <v>108</v>
      </c>
      <c r="K5" s="15" t="s">
        <v>109</v>
      </c>
      <c r="L5" s="15" t="s">
        <v>109</v>
      </c>
      <c r="M5" s="15" t="s">
        <v>109</v>
      </c>
      <c r="N5" s="15" t="s">
        <v>109</v>
      </c>
      <c r="O5" s="15" t="s">
        <v>109</v>
      </c>
      <c r="P5" s="15"/>
      <c r="Q5" s="16" t="s">
        <v>110</v>
      </c>
      <c r="R5" s="16" t="s">
        <v>111</v>
      </c>
      <c r="S5" s="20" t="s">
        <v>112</v>
      </c>
    </row>
    <row r="6" spans="2:19" s="14" customFormat="1" ht="16.350000000000001" customHeight="1">
      <c r="B6" s="19"/>
      <c r="C6" s="15"/>
      <c r="D6" s="15" t="s">
        <v>113</v>
      </c>
      <c r="E6" s="15" t="s">
        <v>114</v>
      </c>
      <c r="F6" s="15" t="s">
        <v>115</v>
      </c>
      <c r="G6" s="15" t="s">
        <v>116</v>
      </c>
      <c r="H6" s="15"/>
      <c r="I6" s="15"/>
      <c r="J6" s="15" t="s">
        <v>117</v>
      </c>
      <c r="K6" s="15" t="s">
        <v>118</v>
      </c>
      <c r="L6" s="15" t="s">
        <v>118</v>
      </c>
      <c r="M6" s="15" t="s">
        <v>118</v>
      </c>
      <c r="N6" s="15" t="s">
        <v>118</v>
      </c>
      <c r="O6" s="15"/>
      <c r="P6" s="15"/>
      <c r="Q6" s="15"/>
      <c r="R6" s="16"/>
      <c r="S6" s="20"/>
    </row>
    <row r="7" spans="2:19" s="14" customFormat="1">
      <c r="B7" s="19"/>
      <c r="C7" s="15"/>
      <c r="D7" s="15" t="s">
        <v>119</v>
      </c>
      <c r="E7" s="15"/>
      <c r="F7" s="15" t="s">
        <v>120</v>
      </c>
      <c r="G7" s="15" t="s">
        <v>121</v>
      </c>
      <c r="H7" s="15"/>
      <c r="I7" s="15"/>
      <c r="J7" s="15" t="s">
        <v>122</v>
      </c>
      <c r="K7" s="15"/>
      <c r="L7" s="15"/>
      <c r="M7" s="15"/>
      <c r="N7" s="15"/>
      <c r="O7" s="15"/>
      <c r="P7" s="15"/>
      <c r="Q7" s="15"/>
      <c r="R7" s="16"/>
      <c r="S7" s="20"/>
    </row>
    <row r="8" spans="2:19" s="14" customFormat="1">
      <c r="B8" s="19"/>
      <c r="C8" s="15"/>
      <c r="D8" s="15" t="s">
        <v>123</v>
      </c>
      <c r="E8" s="15"/>
      <c r="F8" s="15" t="s">
        <v>124</v>
      </c>
      <c r="G8" s="15" t="s">
        <v>125</v>
      </c>
      <c r="H8" s="15"/>
      <c r="I8" s="15"/>
      <c r="J8" s="15" t="s">
        <v>126</v>
      </c>
      <c r="K8" s="15"/>
      <c r="L8" s="15"/>
      <c r="M8" s="15"/>
      <c r="N8" s="15"/>
      <c r="O8" s="15"/>
      <c r="P8" s="15"/>
      <c r="Q8" s="15"/>
      <c r="R8" s="16"/>
      <c r="S8" s="20"/>
    </row>
    <row r="9" spans="2:19" s="14" customFormat="1">
      <c r="B9" s="19"/>
      <c r="C9" s="15"/>
      <c r="D9" s="15" t="s">
        <v>127</v>
      </c>
      <c r="E9" s="15"/>
      <c r="F9" s="15" t="s">
        <v>128</v>
      </c>
      <c r="G9" s="15" t="s">
        <v>129</v>
      </c>
      <c r="H9" s="15"/>
      <c r="I9" s="15"/>
      <c r="J9" s="15" t="s">
        <v>130</v>
      </c>
      <c r="K9" s="15"/>
      <c r="L9" s="15"/>
      <c r="M9" s="15"/>
      <c r="N9" s="15"/>
      <c r="O9" s="15"/>
      <c r="P9" s="15"/>
      <c r="Q9" s="15"/>
      <c r="R9" s="16"/>
      <c r="S9" s="20"/>
    </row>
    <row r="10" spans="2:19" s="14" customFormat="1">
      <c r="B10" s="19"/>
      <c r="C10" s="15"/>
      <c r="D10" s="15" t="s">
        <v>131</v>
      </c>
      <c r="E10" s="15"/>
      <c r="F10" s="15" t="s">
        <v>132</v>
      </c>
      <c r="G10" s="15" t="s">
        <v>133</v>
      </c>
      <c r="H10" s="15"/>
      <c r="I10" s="15"/>
      <c r="J10" s="15" t="s">
        <v>134</v>
      </c>
      <c r="K10" s="15"/>
      <c r="L10" s="15"/>
      <c r="M10" s="15"/>
      <c r="N10" s="15"/>
      <c r="O10" s="15"/>
      <c r="P10" s="15"/>
      <c r="Q10" s="15"/>
      <c r="R10" s="16"/>
      <c r="S10" s="20"/>
    </row>
    <row r="11" spans="2:19" s="14" customFormat="1">
      <c r="B11" s="19"/>
      <c r="C11" s="15"/>
      <c r="D11" s="15" t="s">
        <v>135</v>
      </c>
      <c r="E11" s="15"/>
      <c r="F11" s="15" t="s">
        <v>136</v>
      </c>
      <c r="G11" s="15" t="s">
        <v>137</v>
      </c>
      <c r="H11" s="15"/>
      <c r="I11" s="15"/>
      <c r="J11" s="15" t="s">
        <v>138</v>
      </c>
      <c r="K11" s="15"/>
      <c r="L11" s="15"/>
      <c r="M11" s="15"/>
      <c r="N11" s="15"/>
      <c r="O11" s="15"/>
      <c r="P11" s="15"/>
      <c r="Q11" s="16"/>
      <c r="R11" s="16"/>
      <c r="S11" s="20"/>
    </row>
    <row r="12" spans="2:19" s="14" customFormat="1">
      <c r="B12" s="19"/>
      <c r="C12" s="15"/>
      <c r="D12" s="15" t="s">
        <v>139</v>
      </c>
      <c r="E12" s="15"/>
      <c r="F12" s="15" t="s">
        <v>140</v>
      </c>
      <c r="G12" s="15" t="s">
        <v>141</v>
      </c>
      <c r="H12" s="15"/>
      <c r="I12" s="15"/>
      <c r="J12" s="15" t="s">
        <v>142</v>
      </c>
      <c r="K12" s="15"/>
      <c r="L12" s="15"/>
      <c r="M12" s="15"/>
      <c r="N12" s="15"/>
      <c r="O12" s="15"/>
      <c r="P12" s="15"/>
      <c r="Q12" s="16"/>
      <c r="R12" s="16"/>
      <c r="S12" s="20"/>
    </row>
    <row r="13" spans="2:19" s="14" customFormat="1">
      <c r="B13" s="19"/>
      <c r="C13" s="15"/>
      <c r="D13" s="15" t="s">
        <v>143</v>
      </c>
      <c r="E13" s="15"/>
      <c r="F13" s="15" t="s">
        <v>144</v>
      </c>
      <c r="G13" s="15" t="s">
        <v>145</v>
      </c>
      <c r="H13" s="15"/>
      <c r="I13" s="15"/>
      <c r="J13" s="15" t="s">
        <v>146</v>
      </c>
      <c r="K13" s="15"/>
      <c r="L13" s="15"/>
      <c r="M13" s="15"/>
      <c r="N13" s="15"/>
      <c r="O13" s="15"/>
      <c r="P13" s="15"/>
      <c r="Q13" s="16"/>
      <c r="R13" s="16"/>
      <c r="S13" s="20"/>
    </row>
    <row r="14" spans="2:19" s="14" customFormat="1">
      <c r="B14" s="19"/>
      <c r="C14" s="15"/>
      <c r="D14" s="15" t="s">
        <v>147</v>
      </c>
      <c r="E14" s="15"/>
      <c r="F14" s="15" t="s">
        <v>148</v>
      </c>
      <c r="G14" s="15" t="s">
        <v>149</v>
      </c>
      <c r="H14" s="15"/>
      <c r="I14" s="15"/>
      <c r="J14" s="15" t="s">
        <v>150</v>
      </c>
      <c r="K14" s="15"/>
      <c r="L14" s="15"/>
      <c r="M14" s="15"/>
      <c r="N14" s="15"/>
      <c r="O14" s="15"/>
      <c r="P14" s="15"/>
      <c r="Q14" s="16"/>
      <c r="R14" s="16"/>
      <c r="S14" s="20"/>
    </row>
    <row r="15" spans="2:19" s="14" customFormat="1">
      <c r="B15" s="19"/>
      <c r="C15" s="15"/>
      <c r="D15" s="15" t="s">
        <v>151</v>
      </c>
      <c r="E15" s="15"/>
      <c r="F15" s="15"/>
      <c r="G15" s="15" t="s">
        <v>152</v>
      </c>
      <c r="H15" s="15"/>
      <c r="I15" s="15"/>
      <c r="J15" s="15" t="s">
        <v>153</v>
      </c>
      <c r="K15" s="15"/>
      <c r="L15" s="15"/>
      <c r="M15" s="15"/>
      <c r="N15" s="15"/>
      <c r="O15" s="15"/>
      <c r="P15" s="15"/>
      <c r="Q15" s="16"/>
      <c r="R15" s="16"/>
      <c r="S15" s="20"/>
    </row>
    <row r="16" spans="2:19" s="14" customFormat="1">
      <c r="B16" s="19"/>
      <c r="C16" s="15"/>
      <c r="D16" s="15" t="s">
        <v>154</v>
      </c>
      <c r="E16" s="15"/>
      <c r="F16" s="15"/>
      <c r="G16" s="15" t="s">
        <v>155</v>
      </c>
      <c r="H16" s="15"/>
      <c r="I16" s="15"/>
      <c r="J16" s="15" t="s">
        <v>156</v>
      </c>
      <c r="K16" s="15"/>
      <c r="L16" s="15"/>
      <c r="M16" s="15"/>
      <c r="N16" s="15"/>
      <c r="O16" s="15"/>
      <c r="P16" s="15"/>
      <c r="Q16" s="16"/>
      <c r="R16" s="16"/>
      <c r="S16" s="20"/>
    </row>
    <row r="17" spans="2:19" s="14" customFormat="1">
      <c r="B17" s="19"/>
      <c r="C17" s="15"/>
      <c r="D17" s="15" t="s">
        <v>157</v>
      </c>
      <c r="E17" s="15"/>
      <c r="F17" s="15"/>
      <c r="G17" s="15" t="s">
        <v>158</v>
      </c>
      <c r="H17" s="15"/>
      <c r="I17" s="15"/>
      <c r="J17" s="15" t="s">
        <v>159</v>
      </c>
      <c r="K17" s="15"/>
      <c r="L17" s="15"/>
      <c r="M17" s="15"/>
      <c r="N17" s="15"/>
      <c r="O17" s="15"/>
      <c r="P17" s="15"/>
      <c r="Q17" s="16"/>
      <c r="R17" s="16"/>
      <c r="S17" s="20"/>
    </row>
    <row r="18" spans="2:19" s="14" customFormat="1">
      <c r="B18" s="19"/>
      <c r="C18" s="15"/>
      <c r="D18" s="15" t="s">
        <v>160</v>
      </c>
      <c r="E18" s="16"/>
      <c r="F18" s="15"/>
      <c r="G18" s="15" t="s">
        <v>161</v>
      </c>
      <c r="H18" s="15"/>
      <c r="I18" s="15"/>
      <c r="J18" s="15" t="s">
        <v>162</v>
      </c>
      <c r="K18" s="15"/>
      <c r="L18" s="15"/>
      <c r="M18" s="15"/>
      <c r="N18" s="15"/>
      <c r="O18" s="15"/>
      <c r="P18" s="15"/>
      <c r="Q18" s="16"/>
      <c r="R18" s="16"/>
      <c r="S18" s="20"/>
    </row>
    <row r="19" spans="2:19" s="14" customFormat="1">
      <c r="B19" s="19"/>
      <c r="C19" s="15"/>
      <c r="D19" s="15" t="s">
        <v>163</v>
      </c>
      <c r="E19" s="15"/>
      <c r="F19" s="15"/>
      <c r="G19" s="15" t="s">
        <v>164</v>
      </c>
      <c r="H19" s="15"/>
      <c r="I19" s="15"/>
      <c r="J19" s="15" t="s">
        <v>165</v>
      </c>
      <c r="K19" s="15"/>
      <c r="L19" s="15"/>
      <c r="M19" s="15"/>
      <c r="N19" s="15"/>
      <c r="O19" s="15"/>
      <c r="P19" s="15"/>
      <c r="Q19" s="16"/>
      <c r="R19" s="16"/>
      <c r="S19" s="20"/>
    </row>
    <row r="20" spans="2:19" s="14" customFormat="1">
      <c r="B20" s="19"/>
      <c r="C20" s="15"/>
      <c r="D20" s="15" t="s">
        <v>166</v>
      </c>
      <c r="E20" s="15"/>
      <c r="F20" s="15"/>
      <c r="G20" s="15" t="s">
        <v>167</v>
      </c>
      <c r="H20" s="15"/>
      <c r="I20" s="15"/>
      <c r="J20" s="15" t="s">
        <v>168</v>
      </c>
      <c r="K20" s="15"/>
      <c r="L20" s="15"/>
      <c r="M20" s="15"/>
      <c r="N20" s="15"/>
      <c r="O20" s="15"/>
      <c r="P20" s="15"/>
      <c r="Q20" s="16"/>
      <c r="R20" s="16"/>
      <c r="S20" s="20"/>
    </row>
    <row r="21" spans="2:19" s="14" customFormat="1">
      <c r="B21" s="19"/>
      <c r="C21" s="15"/>
      <c r="D21" s="15" t="s">
        <v>169</v>
      </c>
      <c r="E21" s="15"/>
      <c r="F21" s="15"/>
      <c r="G21" s="15" t="s">
        <v>170</v>
      </c>
      <c r="H21" s="15"/>
      <c r="I21" s="15"/>
      <c r="J21" s="15" t="s">
        <v>171</v>
      </c>
      <c r="K21" s="15"/>
      <c r="L21" s="15"/>
      <c r="M21" s="15"/>
      <c r="N21" s="15"/>
      <c r="O21" s="15"/>
      <c r="P21" s="15"/>
      <c r="Q21" s="16"/>
      <c r="R21" s="16"/>
      <c r="S21" s="20"/>
    </row>
    <row r="22" spans="2:19" s="14" customFormat="1">
      <c r="B22" s="19"/>
      <c r="C22" s="15"/>
      <c r="D22" s="15" t="s">
        <v>172</v>
      </c>
      <c r="E22" s="15"/>
      <c r="F22" s="15"/>
      <c r="G22" s="15" t="s">
        <v>173</v>
      </c>
      <c r="H22" s="15"/>
      <c r="I22" s="15"/>
      <c r="J22" s="15" t="s">
        <v>174</v>
      </c>
      <c r="K22" s="15"/>
      <c r="L22" s="15"/>
      <c r="M22" s="15"/>
      <c r="N22" s="15"/>
      <c r="O22" s="15"/>
      <c r="P22" s="15"/>
      <c r="Q22" s="16"/>
      <c r="R22" s="16"/>
      <c r="S22" s="20"/>
    </row>
    <row r="23" spans="2:19" s="14" customFormat="1">
      <c r="B23" s="19"/>
      <c r="C23" s="15"/>
      <c r="D23" s="15" t="s">
        <v>175</v>
      </c>
      <c r="E23" s="15"/>
      <c r="F23" s="15"/>
      <c r="G23" s="15" t="s">
        <v>176</v>
      </c>
      <c r="H23" s="15"/>
      <c r="I23" s="15"/>
      <c r="J23" s="15" t="s">
        <v>177</v>
      </c>
      <c r="K23" s="15"/>
      <c r="L23" s="15"/>
      <c r="M23" s="15"/>
      <c r="N23" s="15"/>
      <c r="O23" s="15"/>
      <c r="P23" s="15"/>
      <c r="Q23" s="16"/>
      <c r="R23" s="16"/>
      <c r="S23" s="20"/>
    </row>
    <row r="24" spans="2:19" s="14" customFormat="1">
      <c r="B24" s="19"/>
      <c r="C24" s="15"/>
      <c r="D24" s="15" t="s">
        <v>178</v>
      </c>
      <c r="E24" s="15"/>
      <c r="F24" s="15"/>
      <c r="G24" s="15" t="s">
        <v>179</v>
      </c>
      <c r="H24" s="15"/>
      <c r="I24" s="15"/>
      <c r="J24" s="15" t="s">
        <v>180</v>
      </c>
      <c r="K24" s="15"/>
      <c r="L24" s="15"/>
      <c r="M24" s="15"/>
      <c r="N24" s="15"/>
      <c r="O24" s="15"/>
      <c r="P24" s="15"/>
      <c r="Q24" s="16"/>
      <c r="R24" s="16"/>
      <c r="S24" s="20"/>
    </row>
    <row r="25" spans="2:19" s="14" customFormat="1">
      <c r="B25" s="19"/>
      <c r="C25" s="15"/>
      <c r="D25" s="15" t="s">
        <v>181</v>
      </c>
      <c r="E25" s="15"/>
      <c r="F25" s="15"/>
      <c r="G25" s="15" t="s">
        <v>182</v>
      </c>
      <c r="H25" s="15"/>
      <c r="I25" s="15"/>
      <c r="J25" s="15" t="s">
        <v>183</v>
      </c>
      <c r="K25" s="15"/>
      <c r="L25" s="15"/>
      <c r="M25" s="15"/>
      <c r="N25" s="15"/>
      <c r="O25" s="15"/>
      <c r="P25" s="15"/>
      <c r="Q25" s="16"/>
      <c r="R25" s="16"/>
      <c r="S25" s="20"/>
    </row>
    <row r="26" spans="2:19" s="14" customFormat="1">
      <c r="B26" s="19"/>
      <c r="C26" s="15"/>
      <c r="D26" s="15" t="s">
        <v>184</v>
      </c>
      <c r="E26" s="15"/>
      <c r="F26" s="15"/>
      <c r="G26" s="15" t="s">
        <v>185</v>
      </c>
      <c r="H26" s="15"/>
      <c r="I26" s="15"/>
      <c r="J26" s="15" t="s">
        <v>186</v>
      </c>
      <c r="K26" s="15"/>
      <c r="L26" s="15"/>
      <c r="M26" s="15"/>
      <c r="N26" s="15"/>
      <c r="O26" s="15"/>
      <c r="P26" s="15"/>
      <c r="Q26" s="16"/>
      <c r="R26" s="16"/>
      <c r="S26" s="20"/>
    </row>
    <row r="27" spans="2:19" s="14" customFormat="1">
      <c r="B27" s="19"/>
      <c r="C27" s="15"/>
      <c r="D27" s="15" t="s">
        <v>187</v>
      </c>
      <c r="E27" s="15"/>
      <c r="F27" s="15"/>
      <c r="G27" s="15" t="s">
        <v>188</v>
      </c>
      <c r="H27" s="15"/>
      <c r="I27" s="15"/>
      <c r="J27" s="15" t="s">
        <v>189</v>
      </c>
      <c r="K27" s="15"/>
      <c r="L27" s="15"/>
      <c r="M27" s="15"/>
      <c r="N27" s="15"/>
      <c r="O27" s="15"/>
      <c r="P27" s="15"/>
      <c r="Q27" s="16"/>
      <c r="R27" s="16"/>
      <c r="S27" s="20"/>
    </row>
    <row r="28" spans="2:19" s="14" customFormat="1">
      <c r="B28" s="19"/>
      <c r="C28" s="15"/>
      <c r="D28" s="15" t="s">
        <v>190</v>
      </c>
      <c r="E28" s="15"/>
      <c r="F28" s="15"/>
      <c r="G28" s="15" t="s">
        <v>191</v>
      </c>
      <c r="H28" s="15"/>
      <c r="I28" s="15"/>
      <c r="J28" s="15" t="s">
        <v>192</v>
      </c>
      <c r="K28" s="15"/>
      <c r="L28" s="15"/>
      <c r="M28" s="15"/>
      <c r="N28" s="15"/>
      <c r="O28" s="15"/>
      <c r="P28" s="15"/>
      <c r="Q28" s="16"/>
      <c r="R28" s="16"/>
      <c r="S28" s="20"/>
    </row>
    <row r="29" spans="2:19" s="14" customFormat="1">
      <c r="B29" s="19"/>
      <c r="C29" s="15"/>
      <c r="D29" s="15" t="s">
        <v>193</v>
      </c>
      <c r="E29" s="15"/>
      <c r="F29" s="15"/>
      <c r="G29" s="15" t="s">
        <v>194</v>
      </c>
      <c r="H29" s="15"/>
      <c r="I29" s="15"/>
      <c r="J29" s="15" t="s">
        <v>195</v>
      </c>
      <c r="K29" s="15"/>
      <c r="L29" s="15"/>
      <c r="M29" s="15"/>
      <c r="N29" s="15"/>
      <c r="O29" s="15"/>
      <c r="P29" s="15"/>
      <c r="Q29" s="16"/>
      <c r="R29" s="16"/>
      <c r="S29" s="20"/>
    </row>
    <row r="30" spans="2:19" s="14" customFormat="1">
      <c r="B30" s="19"/>
      <c r="C30" s="15"/>
      <c r="D30" s="15" t="s">
        <v>196</v>
      </c>
      <c r="E30" s="15"/>
      <c r="F30" s="15"/>
      <c r="G30" s="15" t="s">
        <v>197</v>
      </c>
      <c r="H30" s="15"/>
      <c r="I30" s="15"/>
      <c r="J30" s="15" t="s">
        <v>198</v>
      </c>
      <c r="K30" s="15"/>
      <c r="L30" s="15"/>
      <c r="M30" s="15"/>
      <c r="N30" s="15"/>
      <c r="O30" s="15"/>
      <c r="P30" s="15"/>
      <c r="Q30" s="16"/>
      <c r="R30" s="16"/>
      <c r="S30" s="20"/>
    </row>
    <row r="31" spans="2:19" s="14" customFormat="1">
      <c r="B31" s="19"/>
      <c r="C31" s="15"/>
      <c r="D31" s="15" t="s">
        <v>199</v>
      </c>
      <c r="E31" s="15"/>
      <c r="F31" s="15"/>
      <c r="G31" s="15" t="s">
        <v>200</v>
      </c>
      <c r="H31" s="15"/>
      <c r="I31" s="15"/>
      <c r="J31" s="15" t="s">
        <v>201</v>
      </c>
      <c r="K31" s="15"/>
      <c r="L31" s="15"/>
      <c r="M31" s="15"/>
      <c r="N31" s="15"/>
      <c r="O31" s="15"/>
      <c r="P31" s="15"/>
      <c r="Q31" s="16"/>
      <c r="R31" s="16"/>
      <c r="S31" s="20"/>
    </row>
    <row r="32" spans="2:19" s="14" customFormat="1">
      <c r="B32" s="19"/>
      <c r="C32" s="15"/>
      <c r="D32" s="15" t="s">
        <v>202</v>
      </c>
      <c r="E32" s="15"/>
      <c r="F32" s="15"/>
      <c r="G32" s="15" t="s">
        <v>203</v>
      </c>
      <c r="H32" s="15"/>
      <c r="I32" s="15"/>
      <c r="J32" s="15" t="s">
        <v>204</v>
      </c>
      <c r="K32" s="15"/>
      <c r="L32" s="15"/>
      <c r="M32" s="15"/>
      <c r="N32" s="15"/>
      <c r="O32" s="15"/>
      <c r="P32" s="15"/>
      <c r="Q32" s="16"/>
      <c r="R32" s="16"/>
      <c r="S32" s="20"/>
    </row>
    <row r="33" spans="2:19" s="14" customFormat="1">
      <c r="B33" s="19"/>
      <c r="C33" s="15"/>
      <c r="D33" s="15" t="s">
        <v>205</v>
      </c>
      <c r="E33" s="15"/>
      <c r="F33" s="15"/>
      <c r="G33" s="15" t="s">
        <v>206</v>
      </c>
      <c r="H33" s="15"/>
      <c r="I33" s="15"/>
      <c r="J33" s="15" t="s">
        <v>207</v>
      </c>
      <c r="K33" s="15"/>
      <c r="L33" s="15"/>
      <c r="M33" s="15"/>
      <c r="N33" s="15"/>
      <c r="O33" s="15"/>
      <c r="P33" s="15"/>
      <c r="Q33" s="16"/>
      <c r="R33" s="16"/>
      <c r="S33" s="20"/>
    </row>
    <row r="34" spans="2:19" s="14" customFormat="1">
      <c r="B34" s="19"/>
      <c r="C34" s="15"/>
      <c r="D34" s="15" t="s">
        <v>208</v>
      </c>
      <c r="E34" s="15"/>
      <c r="F34" s="15"/>
      <c r="G34" s="15" t="s">
        <v>209</v>
      </c>
      <c r="H34" s="15"/>
      <c r="I34" s="15"/>
      <c r="J34" s="15" t="s">
        <v>210</v>
      </c>
      <c r="K34" s="15"/>
      <c r="L34" s="15"/>
      <c r="M34" s="15"/>
      <c r="N34" s="15"/>
      <c r="O34" s="15"/>
      <c r="P34" s="15"/>
      <c r="Q34" s="16"/>
      <c r="R34" s="16"/>
      <c r="S34" s="20"/>
    </row>
    <row r="35" spans="2:19" s="14" customFormat="1">
      <c r="B35" s="19"/>
      <c r="C35" s="15"/>
      <c r="D35" s="15" t="s">
        <v>211</v>
      </c>
      <c r="E35" s="15"/>
      <c r="F35" s="15"/>
      <c r="G35" s="15" t="s">
        <v>212</v>
      </c>
      <c r="H35" s="15"/>
      <c r="I35" s="15"/>
      <c r="J35" s="15" t="s">
        <v>213</v>
      </c>
      <c r="K35" s="15"/>
      <c r="L35" s="15"/>
      <c r="M35" s="15"/>
      <c r="N35" s="15"/>
      <c r="O35" s="15"/>
      <c r="P35" s="15"/>
      <c r="Q35" s="16"/>
      <c r="R35" s="16"/>
      <c r="S35" s="20"/>
    </row>
    <row r="36" spans="2:19" s="14" customFormat="1">
      <c r="B36" s="19"/>
      <c r="C36" s="15"/>
      <c r="D36" s="15" t="s">
        <v>214</v>
      </c>
      <c r="E36" s="15"/>
      <c r="F36" s="15"/>
      <c r="G36" s="15" t="s">
        <v>215</v>
      </c>
      <c r="H36" s="15"/>
      <c r="I36" s="15"/>
      <c r="J36" s="15" t="s">
        <v>216</v>
      </c>
      <c r="K36" s="15"/>
      <c r="L36" s="15"/>
      <c r="M36" s="15"/>
      <c r="N36" s="15"/>
      <c r="O36" s="15"/>
      <c r="P36" s="15"/>
      <c r="Q36" s="16"/>
      <c r="R36" s="16"/>
      <c r="S36" s="20"/>
    </row>
    <row r="37" spans="2:19" s="14" customFormat="1">
      <c r="B37" s="19"/>
      <c r="C37" s="15"/>
      <c r="D37" s="15" t="s">
        <v>217</v>
      </c>
      <c r="E37" s="15"/>
      <c r="F37" s="15"/>
      <c r="G37" s="15" t="s">
        <v>218</v>
      </c>
      <c r="H37" s="15"/>
      <c r="I37" s="15"/>
      <c r="J37" s="15" t="s">
        <v>219</v>
      </c>
      <c r="K37" s="15"/>
      <c r="L37" s="15"/>
      <c r="M37" s="15"/>
      <c r="N37" s="15"/>
      <c r="O37" s="15"/>
      <c r="P37" s="15"/>
      <c r="Q37" s="16"/>
      <c r="R37" s="16"/>
      <c r="S37" s="20"/>
    </row>
    <row r="38" spans="2:19" s="14" customFormat="1">
      <c r="B38" s="19"/>
      <c r="C38" s="15"/>
      <c r="D38" s="15" t="s">
        <v>220</v>
      </c>
      <c r="E38" s="15"/>
      <c r="F38" s="15"/>
      <c r="G38" s="15" t="s">
        <v>221</v>
      </c>
      <c r="H38" s="15"/>
      <c r="I38" s="15"/>
      <c r="J38" s="15" t="s">
        <v>222</v>
      </c>
      <c r="K38" s="15"/>
      <c r="L38" s="15"/>
      <c r="M38" s="15"/>
      <c r="N38" s="15"/>
      <c r="O38" s="15"/>
      <c r="P38" s="15"/>
      <c r="Q38" s="16"/>
      <c r="R38" s="16"/>
      <c r="S38" s="20"/>
    </row>
    <row r="39" spans="2:19" s="14" customFormat="1">
      <c r="B39" s="19"/>
      <c r="C39" s="15"/>
      <c r="D39" s="15" t="s">
        <v>223</v>
      </c>
      <c r="E39" s="15"/>
      <c r="F39" s="15"/>
      <c r="G39" s="15" t="s">
        <v>224</v>
      </c>
      <c r="H39" s="15"/>
      <c r="I39" s="15"/>
      <c r="J39" s="15" t="s">
        <v>225</v>
      </c>
      <c r="K39" s="15"/>
      <c r="L39" s="15"/>
      <c r="M39" s="15"/>
      <c r="N39" s="15"/>
      <c r="O39" s="15"/>
      <c r="P39" s="15"/>
      <c r="Q39" s="16"/>
      <c r="R39" s="16"/>
      <c r="S39" s="20"/>
    </row>
    <row r="40" spans="2:19" s="14" customFormat="1">
      <c r="B40" s="19"/>
      <c r="C40" s="15"/>
      <c r="D40" s="15" t="s">
        <v>226</v>
      </c>
      <c r="E40" s="15"/>
      <c r="F40" s="15"/>
      <c r="G40" s="15" t="s">
        <v>227</v>
      </c>
      <c r="H40" s="15"/>
      <c r="I40" s="15"/>
      <c r="J40" s="15" t="s">
        <v>228</v>
      </c>
      <c r="K40" s="15"/>
      <c r="L40" s="15"/>
      <c r="M40" s="15"/>
      <c r="N40" s="15"/>
      <c r="O40" s="15"/>
      <c r="P40" s="15"/>
      <c r="Q40" s="16"/>
      <c r="R40" s="16"/>
      <c r="S40" s="20"/>
    </row>
    <row r="41" spans="2:19" s="14" customFormat="1">
      <c r="B41" s="19"/>
      <c r="C41" s="15"/>
      <c r="D41" s="15"/>
      <c r="E41" s="15"/>
      <c r="F41" s="15"/>
      <c r="G41" s="15" t="s">
        <v>229</v>
      </c>
      <c r="H41" s="15"/>
      <c r="I41" s="15"/>
      <c r="J41" s="15" t="s">
        <v>230</v>
      </c>
      <c r="K41" s="15"/>
      <c r="L41" s="15"/>
      <c r="M41" s="15"/>
      <c r="N41" s="15"/>
      <c r="O41" s="15"/>
      <c r="P41" s="15"/>
      <c r="Q41" s="16"/>
      <c r="R41" s="16"/>
      <c r="S41" s="20"/>
    </row>
    <row r="42" spans="2:19" s="14" customFormat="1">
      <c r="B42" s="19"/>
      <c r="C42" s="15"/>
      <c r="D42" s="15"/>
      <c r="E42" s="15"/>
      <c r="F42" s="15"/>
      <c r="G42" s="15" t="s">
        <v>231</v>
      </c>
      <c r="H42" s="15"/>
      <c r="I42" s="15"/>
      <c r="J42" s="15" t="s">
        <v>232</v>
      </c>
      <c r="K42" s="15"/>
      <c r="L42" s="15"/>
      <c r="M42" s="15"/>
      <c r="N42" s="15"/>
      <c r="O42" s="15"/>
      <c r="P42" s="15"/>
      <c r="Q42" s="16"/>
      <c r="R42" s="16"/>
      <c r="S42" s="20"/>
    </row>
    <row r="43" spans="2:19" s="14" customFormat="1">
      <c r="B43" s="19"/>
      <c r="C43" s="15"/>
      <c r="D43" s="15"/>
      <c r="E43" s="15"/>
      <c r="F43" s="15"/>
      <c r="G43" s="15" t="s">
        <v>233</v>
      </c>
      <c r="H43" s="15"/>
      <c r="I43" s="15"/>
      <c r="J43" s="15" t="s">
        <v>234</v>
      </c>
      <c r="K43" s="15"/>
      <c r="L43" s="15"/>
      <c r="M43" s="15"/>
      <c r="N43" s="15"/>
      <c r="O43" s="15"/>
      <c r="P43" s="15"/>
      <c r="Q43" s="16"/>
      <c r="R43" s="16"/>
      <c r="S43" s="20"/>
    </row>
    <row r="44" spans="2:19" s="14" customFormat="1">
      <c r="B44" s="19"/>
      <c r="C44" s="15"/>
      <c r="D44" s="15"/>
      <c r="E44" s="15"/>
      <c r="F44" s="15"/>
      <c r="G44" s="15" t="s">
        <v>235</v>
      </c>
      <c r="H44" s="15"/>
      <c r="I44" s="15"/>
      <c r="J44" s="15" t="s">
        <v>236</v>
      </c>
      <c r="K44" s="15"/>
      <c r="L44" s="15"/>
      <c r="M44" s="15"/>
      <c r="N44" s="15"/>
      <c r="O44" s="15"/>
      <c r="P44" s="15"/>
      <c r="Q44" s="16"/>
      <c r="R44" s="16"/>
      <c r="S44" s="20"/>
    </row>
    <row r="45" spans="2:19" s="14" customFormat="1">
      <c r="B45" s="19"/>
      <c r="C45" s="15"/>
      <c r="D45" s="15"/>
      <c r="E45" s="15"/>
      <c r="F45" s="15"/>
      <c r="G45" s="15" t="s">
        <v>237</v>
      </c>
      <c r="H45" s="15"/>
      <c r="I45" s="15"/>
      <c r="J45" s="15" t="s">
        <v>238</v>
      </c>
      <c r="K45" s="15"/>
      <c r="L45" s="15"/>
      <c r="M45" s="15"/>
      <c r="N45" s="15"/>
      <c r="O45" s="15"/>
      <c r="P45" s="15"/>
      <c r="Q45" s="16"/>
      <c r="R45" s="16"/>
      <c r="S45" s="20"/>
    </row>
    <row r="46" spans="2:19" s="14" customFormat="1">
      <c r="B46" s="19"/>
      <c r="C46" s="15"/>
      <c r="D46" s="15"/>
      <c r="E46" s="15"/>
      <c r="F46" s="15"/>
      <c r="G46" s="15" t="s">
        <v>239</v>
      </c>
      <c r="H46" s="15"/>
      <c r="I46" s="15"/>
      <c r="J46" s="15" t="s">
        <v>240</v>
      </c>
      <c r="K46" s="15"/>
      <c r="L46" s="15"/>
      <c r="M46" s="15"/>
      <c r="N46" s="15"/>
      <c r="O46" s="15"/>
      <c r="P46" s="15"/>
      <c r="Q46" s="16"/>
      <c r="R46" s="16"/>
      <c r="S46" s="20"/>
    </row>
    <row r="47" spans="2:19" s="14" customFormat="1">
      <c r="B47" s="19"/>
      <c r="C47" s="15"/>
      <c r="D47" s="15"/>
      <c r="E47" s="15"/>
      <c r="F47" s="15"/>
      <c r="G47" s="15" t="s">
        <v>241</v>
      </c>
      <c r="H47" s="15"/>
      <c r="I47" s="15"/>
      <c r="J47" s="15" t="s">
        <v>242</v>
      </c>
      <c r="K47" s="15"/>
      <c r="L47" s="15"/>
      <c r="M47" s="15"/>
      <c r="N47" s="15"/>
      <c r="O47" s="15"/>
      <c r="P47" s="15"/>
      <c r="Q47" s="16"/>
      <c r="R47" s="16"/>
      <c r="S47" s="20"/>
    </row>
    <row r="48" spans="2:19" s="14" customFormat="1">
      <c r="B48" s="19"/>
      <c r="C48" s="15"/>
      <c r="D48" s="15"/>
      <c r="E48" s="15"/>
      <c r="F48" s="15"/>
      <c r="G48" s="15" t="s">
        <v>243</v>
      </c>
      <c r="H48" s="15"/>
      <c r="I48" s="15"/>
      <c r="J48" s="15" t="s">
        <v>244</v>
      </c>
      <c r="K48" s="15"/>
      <c r="L48" s="15"/>
      <c r="M48" s="15"/>
      <c r="N48" s="15"/>
      <c r="O48" s="15"/>
      <c r="P48" s="15"/>
      <c r="Q48" s="16"/>
      <c r="R48" s="16"/>
      <c r="S48" s="20"/>
    </row>
    <row r="49" spans="2:19" s="14" customFormat="1">
      <c r="B49" s="19"/>
      <c r="C49" s="15"/>
      <c r="D49" s="15"/>
      <c r="E49" s="15"/>
      <c r="F49" s="15"/>
      <c r="G49" s="15" t="s">
        <v>245</v>
      </c>
      <c r="H49" s="15"/>
      <c r="I49" s="15"/>
      <c r="J49" s="15" t="s">
        <v>246</v>
      </c>
      <c r="K49" s="15"/>
      <c r="L49" s="15"/>
      <c r="M49" s="15"/>
      <c r="N49" s="15"/>
      <c r="O49" s="15"/>
      <c r="P49" s="15"/>
      <c r="Q49" s="16"/>
      <c r="R49" s="16"/>
      <c r="S49" s="20"/>
    </row>
    <row r="50" spans="2:19" s="14" customFormat="1">
      <c r="B50" s="19"/>
      <c r="C50" s="15"/>
      <c r="D50" s="15"/>
      <c r="E50" s="15"/>
      <c r="F50" s="15"/>
      <c r="G50" s="15" t="s">
        <v>247</v>
      </c>
      <c r="H50" s="15"/>
      <c r="I50" s="15"/>
      <c r="J50" s="15" t="s">
        <v>248</v>
      </c>
      <c r="K50" s="15"/>
      <c r="L50" s="15"/>
      <c r="M50" s="15"/>
      <c r="N50" s="15"/>
      <c r="O50" s="15"/>
      <c r="P50" s="15"/>
      <c r="Q50" s="16"/>
      <c r="R50" s="16"/>
      <c r="S50" s="20"/>
    </row>
    <row r="51" spans="2:19" s="14" customFormat="1">
      <c r="B51" s="19"/>
      <c r="C51" s="15"/>
      <c r="D51" s="15"/>
      <c r="E51" s="15"/>
      <c r="F51" s="15"/>
      <c r="G51" s="15" t="s">
        <v>249</v>
      </c>
      <c r="H51" s="15"/>
      <c r="I51" s="15"/>
      <c r="J51" s="15" t="s">
        <v>250</v>
      </c>
      <c r="K51" s="15"/>
      <c r="L51" s="15"/>
      <c r="M51" s="15"/>
      <c r="N51" s="15"/>
      <c r="O51" s="15"/>
      <c r="P51" s="15"/>
      <c r="Q51" s="16"/>
      <c r="R51" s="16"/>
      <c r="S51" s="20"/>
    </row>
    <row r="52" spans="2:19" s="14" customFormat="1">
      <c r="B52" s="19"/>
      <c r="C52" s="15"/>
      <c r="D52" s="15"/>
      <c r="E52" s="15"/>
      <c r="F52" s="15"/>
      <c r="G52" s="15" t="s">
        <v>251</v>
      </c>
      <c r="H52" s="15"/>
      <c r="I52" s="15"/>
      <c r="J52" s="15" t="s">
        <v>252</v>
      </c>
      <c r="K52" s="15"/>
      <c r="L52" s="15"/>
      <c r="M52" s="15"/>
      <c r="N52" s="15"/>
      <c r="O52" s="15"/>
      <c r="P52" s="15"/>
      <c r="Q52" s="16"/>
      <c r="R52" s="16"/>
      <c r="S52" s="20"/>
    </row>
    <row r="53" spans="2:19" s="14" customFormat="1">
      <c r="B53" s="19"/>
      <c r="C53" s="15"/>
      <c r="D53" s="15"/>
      <c r="E53" s="15"/>
      <c r="F53" s="15"/>
      <c r="G53" s="15" t="s">
        <v>253</v>
      </c>
      <c r="H53" s="15"/>
      <c r="I53" s="15"/>
      <c r="J53" s="15" t="s">
        <v>254</v>
      </c>
      <c r="K53" s="15"/>
      <c r="L53" s="15"/>
      <c r="M53" s="15"/>
      <c r="N53" s="15"/>
      <c r="O53" s="15"/>
      <c r="P53" s="15"/>
      <c r="Q53" s="16"/>
      <c r="R53" s="16"/>
      <c r="S53" s="20"/>
    </row>
    <row r="54" spans="2:19" s="14" customFormat="1">
      <c r="B54" s="19"/>
      <c r="C54" s="15"/>
      <c r="D54" s="15"/>
      <c r="E54" s="15"/>
      <c r="F54" s="15"/>
      <c r="G54" s="15" t="s">
        <v>255</v>
      </c>
      <c r="H54" s="15"/>
      <c r="I54" s="15"/>
      <c r="J54" s="15" t="s">
        <v>256</v>
      </c>
      <c r="K54" s="15"/>
      <c r="L54" s="15"/>
      <c r="M54" s="15"/>
      <c r="N54" s="15"/>
      <c r="O54" s="15"/>
      <c r="P54" s="15"/>
      <c r="Q54" s="16"/>
      <c r="R54" s="16"/>
      <c r="S54" s="20"/>
    </row>
    <row r="55" spans="2:19" s="14" customFormat="1">
      <c r="B55" s="19"/>
      <c r="C55" s="15"/>
      <c r="D55" s="15"/>
      <c r="E55" s="15"/>
      <c r="F55" s="15"/>
      <c r="G55" s="15" t="s">
        <v>257</v>
      </c>
      <c r="H55" s="15"/>
      <c r="I55" s="15"/>
      <c r="J55" s="15" t="s">
        <v>258</v>
      </c>
      <c r="K55" s="15"/>
      <c r="L55" s="15"/>
      <c r="M55" s="15"/>
      <c r="N55" s="15"/>
      <c r="O55" s="15"/>
      <c r="P55" s="15"/>
      <c r="Q55" s="16"/>
      <c r="R55" s="16"/>
      <c r="S55" s="20"/>
    </row>
    <row r="56" spans="2:19" s="14" customFormat="1">
      <c r="B56" s="19"/>
      <c r="C56" s="15"/>
      <c r="D56" s="15"/>
      <c r="E56" s="15"/>
      <c r="F56" s="15"/>
      <c r="G56" s="15" t="s">
        <v>259</v>
      </c>
      <c r="H56" s="15"/>
      <c r="I56" s="15"/>
      <c r="J56" s="15" t="s">
        <v>260</v>
      </c>
      <c r="K56" s="15"/>
      <c r="L56" s="15"/>
      <c r="M56" s="15"/>
      <c r="N56" s="15"/>
      <c r="O56" s="15"/>
      <c r="P56" s="15"/>
      <c r="Q56" s="16"/>
      <c r="R56" s="16"/>
      <c r="S56" s="20"/>
    </row>
    <row r="57" spans="2:19" s="14" customFormat="1">
      <c r="B57" s="19"/>
      <c r="C57" s="15"/>
      <c r="D57" s="15"/>
      <c r="E57" s="15"/>
      <c r="F57" s="15"/>
      <c r="G57" s="15" t="s">
        <v>261</v>
      </c>
      <c r="H57" s="15"/>
      <c r="I57" s="15"/>
      <c r="J57" s="15" t="s">
        <v>262</v>
      </c>
      <c r="K57" s="15"/>
      <c r="L57" s="15"/>
      <c r="M57" s="15"/>
      <c r="N57" s="15"/>
      <c r="O57" s="15"/>
      <c r="P57" s="15"/>
      <c r="Q57" s="16"/>
      <c r="R57" s="16"/>
      <c r="S57" s="20"/>
    </row>
    <row r="58" spans="2:19" s="14" customFormat="1">
      <c r="B58" s="19"/>
      <c r="C58" s="15"/>
      <c r="D58" s="15"/>
      <c r="E58" s="15"/>
      <c r="F58" s="15"/>
      <c r="G58" s="15" t="s">
        <v>263</v>
      </c>
      <c r="H58" s="15"/>
      <c r="I58" s="15"/>
      <c r="J58" s="15" t="s">
        <v>264</v>
      </c>
      <c r="K58" s="15"/>
      <c r="L58" s="15"/>
      <c r="M58" s="15"/>
      <c r="N58" s="15"/>
      <c r="O58" s="15"/>
      <c r="P58" s="15"/>
      <c r="Q58" s="16"/>
      <c r="R58" s="16"/>
      <c r="S58" s="20"/>
    </row>
    <row r="59" spans="2:19" s="14" customFormat="1">
      <c r="B59" s="19"/>
      <c r="C59" s="15"/>
      <c r="D59" s="15"/>
      <c r="E59" s="15"/>
      <c r="F59" s="15"/>
      <c r="G59" s="15" t="s">
        <v>265</v>
      </c>
      <c r="H59" s="15"/>
      <c r="I59" s="15"/>
      <c r="J59" s="15" t="s">
        <v>266</v>
      </c>
      <c r="K59" s="15"/>
      <c r="L59" s="15"/>
      <c r="M59" s="15"/>
      <c r="N59" s="15"/>
      <c r="O59" s="15"/>
      <c r="P59" s="15"/>
      <c r="Q59" s="16"/>
      <c r="R59" s="16"/>
      <c r="S59" s="20"/>
    </row>
    <row r="60" spans="2:19" s="14" customFormat="1">
      <c r="B60" s="19"/>
      <c r="C60" s="15"/>
      <c r="D60" s="15"/>
      <c r="E60" s="15"/>
      <c r="F60" s="15"/>
      <c r="G60" s="15" t="s">
        <v>267</v>
      </c>
      <c r="H60" s="15"/>
      <c r="I60" s="15"/>
      <c r="J60" s="15" t="s">
        <v>268</v>
      </c>
      <c r="K60" s="15"/>
      <c r="L60" s="15"/>
      <c r="M60" s="15"/>
      <c r="N60" s="15"/>
      <c r="O60" s="15"/>
      <c r="P60" s="15"/>
      <c r="Q60" s="16"/>
      <c r="R60" s="16"/>
      <c r="S60" s="20"/>
    </row>
    <row r="61" spans="2:19" s="14" customFormat="1">
      <c r="B61" s="19"/>
      <c r="C61" s="15"/>
      <c r="D61" s="15"/>
      <c r="E61" s="15"/>
      <c r="F61" s="15"/>
      <c r="G61" s="15" t="s">
        <v>269</v>
      </c>
      <c r="H61" s="15"/>
      <c r="I61" s="15"/>
      <c r="J61" s="15" t="s">
        <v>270</v>
      </c>
      <c r="K61" s="15"/>
      <c r="L61" s="15"/>
      <c r="M61" s="15"/>
      <c r="N61" s="15"/>
      <c r="O61" s="15"/>
      <c r="P61" s="15"/>
      <c r="Q61" s="16"/>
      <c r="R61" s="16"/>
      <c r="S61" s="20"/>
    </row>
    <row r="62" spans="2:19" s="14" customFormat="1">
      <c r="B62" s="19"/>
      <c r="C62" s="15"/>
      <c r="D62" s="15"/>
      <c r="E62" s="15"/>
      <c r="F62" s="15"/>
      <c r="G62" s="15" t="s">
        <v>271</v>
      </c>
      <c r="H62" s="15"/>
      <c r="I62" s="15"/>
      <c r="J62" s="15" t="s">
        <v>272</v>
      </c>
      <c r="K62" s="15"/>
      <c r="L62" s="15"/>
      <c r="M62" s="15"/>
      <c r="N62" s="15"/>
      <c r="O62" s="15"/>
      <c r="P62" s="15"/>
      <c r="Q62" s="16"/>
      <c r="R62" s="16"/>
      <c r="S62" s="20"/>
    </row>
    <row r="63" spans="2:19" s="14" customFormat="1">
      <c r="B63" s="19"/>
      <c r="C63" s="15"/>
      <c r="D63" s="15"/>
      <c r="E63" s="15"/>
      <c r="F63" s="15"/>
      <c r="G63" s="15" t="s">
        <v>273</v>
      </c>
      <c r="H63" s="15"/>
      <c r="I63" s="15"/>
      <c r="J63" s="15" t="s">
        <v>274</v>
      </c>
      <c r="K63" s="15"/>
      <c r="L63" s="15"/>
      <c r="M63" s="15"/>
      <c r="N63" s="15"/>
      <c r="O63" s="15"/>
      <c r="P63" s="15"/>
      <c r="Q63" s="16"/>
      <c r="R63" s="16"/>
      <c r="S63" s="20"/>
    </row>
    <row r="64" spans="2:19" s="14" customFormat="1">
      <c r="B64" s="19"/>
      <c r="C64" s="15"/>
      <c r="D64" s="15"/>
      <c r="E64" s="15"/>
      <c r="F64" s="15"/>
      <c r="G64" s="15" t="s">
        <v>275</v>
      </c>
      <c r="H64" s="15"/>
      <c r="I64" s="15"/>
      <c r="J64" s="15" t="s">
        <v>276</v>
      </c>
      <c r="K64" s="15"/>
      <c r="L64" s="15"/>
      <c r="M64" s="15"/>
      <c r="N64" s="15"/>
      <c r="O64" s="15"/>
      <c r="P64" s="15"/>
      <c r="Q64" s="16"/>
      <c r="R64" s="16"/>
      <c r="S64" s="20"/>
    </row>
    <row r="65" spans="2:19" s="14" customFormat="1">
      <c r="B65" s="19"/>
      <c r="C65" s="15"/>
      <c r="D65" s="15"/>
      <c r="E65" s="15"/>
      <c r="F65" s="15"/>
      <c r="G65" s="15" t="s">
        <v>277</v>
      </c>
      <c r="H65" s="15"/>
      <c r="I65" s="15"/>
      <c r="J65" s="15" t="s">
        <v>278</v>
      </c>
      <c r="K65" s="15"/>
      <c r="L65" s="15"/>
      <c r="M65" s="15"/>
      <c r="N65" s="15"/>
      <c r="O65" s="15"/>
      <c r="P65" s="15"/>
      <c r="Q65" s="15"/>
      <c r="R65" s="15"/>
      <c r="S65" s="21"/>
    </row>
    <row r="66" spans="2:19" s="14" customFormat="1">
      <c r="B66" s="19"/>
      <c r="C66" s="15"/>
      <c r="D66" s="15"/>
      <c r="E66" s="15"/>
      <c r="F66" s="15"/>
      <c r="G66" s="15" t="s">
        <v>279</v>
      </c>
      <c r="H66" s="15"/>
      <c r="I66" s="15"/>
      <c r="J66" s="15" t="s">
        <v>280</v>
      </c>
      <c r="K66" s="15"/>
      <c r="L66" s="15"/>
      <c r="M66" s="15"/>
      <c r="N66" s="15"/>
      <c r="O66" s="15"/>
      <c r="P66" s="15"/>
      <c r="Q66" s="15"/>
      <c r="R66" s="15"/>
      <c r="S66" s="21"/>
    </row>
    <row r="67" spans="2:19" s="14" customFormat="1">
      <c r="B67" s="19"/>
      <c r="C67" s="15"/>
      <c r="D67" s="15"/>
      <c r="E67" s="15"/>
      <c r="F67" s="15"/>
      <c r="G67" s="15" t="s">
        <v>281</v>
      </c>
      <c r="H67" s="15"/>
      <c r="I67" s="15"/>
      <c r="J67" s="15" t="s">
        <v>282</v>
      </c>
      <c r="K67" s="15"/>
      <c r="L67" s="15"/>
      <c r="M67" s="15"/>
      <c r="N67" s="15"/>
      <c r="O67" s="15"/>
      <c r="P67" s="15"/>
      <c r="Q67" s="15"/>
      <c r="R67" s="15"/>
      <c r="S67" s="21"/>
    </row>
    <row r="68" spans="2:19" s="14" customFormat="1">
      <c r="B68" s="19"/>
      <c r="C68" s="15"/>
      <c r="D68" s="15"/>
      <c r="E68" s="15"/>
      <c r="F68" s="15"/>
      <c r="G68" s="15" t="s">
        <v>283</v>
      </c>
      <c r="H68" s="15"/>
      <c r="I68" s="15"/>
      <c r="J68" s="15" t="s">
        <v>284</v>
      </c>
      <c r="K68" s="15"/>
      <c r="L68" s="15"/>
      <c r="M68" s="15"/>
      <c r="N68" s="15"/>
      <c r="O68" s="15"/>
      <c r="P68" s="15"/>
      <c r="Q68" s="15"/>
      <c r="R68" s="15"/>
      <c r="S68" s="21"/>
    </row>
    <row r="69" spans="2:19" s="14" customFormat="1">
      <c r="B69" s="19"/>
      <c r="C69" s="15"/>
      <c r="D69" s="15"/>
      <c r="E69" s="15"/>
      <c r="F69" s="15"/>
      <c r="G69" s="15" t="s">
        <v>285</v>
      </c>
      <c r="H69" s="15"/>
      <c r="I69" s="15"/>
      <c r="J69" s="15" t="s">
        <v>286</v>
      </c>
      <c r="K69" s="15"/>
      <c r="L69" s="15"/>
      <c r="M69" s="15"/>
      <c r="N69" s="15"/>
      <c r="O69" s="15"/>
      <c r="P69" s="15"/>
      <c r="Q69" s="15"/>
      <c r="R69" s="15"/>
      <c r="S69" s="21"/>
    </row>
    <row r="70" spans="2:19" s="14" customFormat="1">
      <c r="B70" s="19"/>
      <c r="C70" s="15"/>
      <c r="D70" s="15"/>
      <c r="E70" s="15"/>
      <c r="F70" s="15"/>
      <c r="G70" s="14" t="s">
        <v>287</v>
      </c>
      <c r="H70" s="15"/>
      <c r="I70" s="15"/>
      <c r="J70" s="15" t="s">
        <v>288</v>
      </c>
      <c r="K70" s="15"/>
      <c r="L70" s="15"/>
      <c r="M70" s="15"/>
      <c r="N70" s="15"/>
      <c r="O70" s="15"/>
      <c r="P70" s="15"/>
      <c r="Q70" s="15"/>
      <c r="R70" s="15"/>
      <c r="S70" s="21"/>
    </row>
    <row r="71" spans="2:19" s="14" customFormat="1">
      <c r="B71" s="19"/>
      <c r="C71" s="15"/>
      <c r="D71" s="15"/>
      <c r="E71" s="15"/>
      <c r="F71" s="15"/>
      <c r="G71" s="15" t="s">
        <v>226</v>
      </c>
      <c r="H71" s="15"/>
      <c r="I71" s="15"/>
      <c r="J71" s="15" t="s">
        <v>289</v>
      </c>
      <c r="K71" s="15"/>
      <c r="L71" s="15"/>
      <c r="M71" s="15"/>
      <c r="N71" s="15"/>
      <c r="O71" s="15"/>
      <c r="P71" s="15"/>
      <c r="Q71" s="15"/>
      <c r="R71" s="15"/>
      <c r="S71" s="21"/>
    </row>
    <row r="72" spans="2:19" s="14" customFormat="1">
      <c r="B72" s="19"/>
      <c r="C72" s="15"/>
      <c r="D72" s="15"/>
      <c r="E72" s="15"/>
      <c r="F72" s="15"/>
      <c r="G72" s="15"/>
      <c r="H72" s="15"/>
      <c r="I72" s="15"/>
      <c r="J72" s="15" t="s">
        <v>290</v>
      </c>
      <c r="K72" s="15"/>
      <c r="L72" s="15"/>
      <c r="M72" s="15"/>
      <c r="N72" s="15"/>
      <c r="O72" s="15"/>
      <c r="P72" s="15"/>
      <c r="Q72" s="15"/>
      <c r="R72" s="15"/>
      <c r="S72" s="21"/>
    </row>
    <row r="73" spans="2:19" s="14" customFormat="1">
      <c r="B73" s="19"/>
      <c r="C73" s="15"/>
      <c r="D73" s="15"/>
      <c r="E73" s="15"/>
      <c r="F73" s="15"/>
      <c r="G73" s="15"/>
      <c r="H73" s="15"/>
      <c r="I73" s="15"/>
      <c r="J73" s="15" t="s">
        <v>291</v>
      </c>
      <c r="K73" s="15"/>
      <c r="L73" s="15"/>
      <c r="M73" s="15"/>
      <c r="N73" s="15"/>
      <c r="O73" s="15"/>
      <c r="P73" s="15"/>
      <c r="Q73" s="15"/>
      <c r="R73" s="15"/>
      <c r="S73" s="21"/>
    </row>
    <row r="74" spans="2:19" s="14" customFormat="1">
      <c r="B74" s="19"/>
      <c r="C74" s="15"/>
      <c r="D74" s="15"/>
      <c r="E74" s="15"/>
      <c r="F74" s="15"/>
      <c r="G74" s="15"/>
      <c r="H74" s="15"/>
      <c r="I74" s="15"/>
      <c r="J74" s="15" t="s">
        <v>292</v>
      </c>
      <c r="K74" s="15"/>
      <c r="L74" s="15"/>
      <c r="M74" s="15"/>
      <c r="N74" s="15"/>
      <c r="O74" s="15"/>
      <c r="P74" s="15"/>
      <c r="Q74" s="15"/>
      <c r="R74" s="15"/>
      <c r="S74" s="21"/>
    </row>
    <row r="75" spans="2:19" s="14" customFormat="1">
      <c r="B75" s="19"/>
      <c r="C75" s="15"/>
      <c r="D75" s="15"/>
      <c r="E75" s="15"/>
      <c r="F75" s="15"/>
      <c r="G75" s="15"/>
      <c r="H75" s="15"/>
      <c r="I75" s="15"/>
      <c r="J75" s="15" t="s">
        <v>293</v>
      </c>
      <c r="K75" s="15"/>
      <c r="L75" s="15"/>
      <c r="M75" s="15"/>
      <c r="N75" s="15"/>
      <c r="O75" s="15"/>
      <c r="P75" s="15"/>
      <c r="Q75" s="15"/>
      <c r="R75" s="15"/>
      <c r="S75" s="21"/>
    </row>
    <row r="76" spans="2:19" s="14" customFormat="1">
      <c r="B76" s="19"/>
      <c r="C76" s="15"/>
      <c r="D76" s="15"/>
      <c r="E76" s="15"/>
      <c r="F76" s="15"/>
      <c r="G76" s="15"/>
      <c r="H76" s="15"/>
      <c r="I76" s="15"/>
      <c r="J76" s="15" t="s">
        <v>294</v>
      </c>
      <c r="K76" s="15"/>
      <c r="L76" s="15"/>
      <c r="M76" s="15"/>
      <c r="N76" s="15"/>
      <c r="O76" s="15"/>
      <c r="P76" s="15"/>
      <c r="Q76" s="15"/>
      <c r="R76" s="15"/>
      <c r="S76" s="21"/>
    </row>
    <row r="77" spans="2:19" s="14" customFormat="1">
      <c r="B77" s="19"/>
      <c r="C77" s="15"/>
      <c r="D77" s="15"/>
      <c r="E77" s="15"/>
      <c r="F77" s="15"/>
      <c r="G77" s="15"/>
      <c r="H77" s="15"/>
      <c r="I77" s="15"/>
      <c r="J77" s="15" t="s">
        <v>295</v>
      </c>
      <c r="K77" s="15"/>
      <c r="L77" s="15"/>
      <c r="M77" s="15"/>
      <c r="N77" s="15"/>
      <c r="O77" s="15"/>
      <c r="P77" s="15"/>
      <c r="Q77" s="15"/>
      <c r="R77" s="15"/>
      <c r="S77" s="21"/>
    </row>
    <row r="78" spans="2:19" s="14" customFormat="1">
      <c r="B78" s="19"/>
      <c r="C78" s="15"/>
      <c r="D78" s="15"/>
      <c r="E78" s="15"/>
      <c r="F78" s="15"/>
      <c r="G78" s="15"/>
      <c r="H78" s="15"/>
      <c r="I78" s="15"/>
      <c r="J78" s="15" t="s">
        <v>296</v>
      </c>
      <c r="K78" s="15"/>
      <c r="L78" s="15"/>
      <c r="M78" s="15"/>
      <c r="N78" s="15"/>
      <c r="O78" s="15"/>
      <c r="P78" s="15"/>
      <c r="Q78" s="15"/>
      <c r="R78" s="15"/>
      <c r="S78" s="21"/>
    </row>
    <row r="79" spans="2:19" s="14" customFormat="1">
      <c r="B79" s="19"/>
      <c r="C79" s="15"/>
      <c r="D79" s="15"/>
      <c r="E79" s="15"/>
      <c r="F79" s="15"/>
      <c r="G79" s="15"/>
      <c r="H79" s="15"/>
      <c r="I79" s="15"/>
      <c r="J79" s="15" t="s">
        <v>297</v>
      </c>
      <c r="K79" s="15"/>
      <c r="L79" s="15"/>
      <c r="M79" s="15"/>
      <c r="N79" s="15"/>
      <c r="O79" s="15"/>
      <c r="P79" s="15"/>
      <c r="Q79" s="15"/>
      <c r="R79" s="15"/>
      <c r="S79" s="21"/>
    </row>
    <row r="80" spans="2:19" s="14" customFormat="1">
      <c r="B80" s="19"/>
      <c r="C80" s="15"/>
      <c r="D80" s="15"/>
      <c r="E80" s="15"/>
      <c r="F80" s="15"/>
      <c r="G80" s="15"/>
      <c r="H80" s="15"/>
      <c r="I80" s="15"/>
      <c r="J80" s="15" t="s">
        <v>298</v>
      </c>
      <c r="K80" s="15"/>
      <c r="L80" s="15"/>
      <c r="M80" s="15"/>
      <c r="N80" s="15"/>
      <c r="O80" s="15"/>
      <c r="P80" s="15"/>
      <c r="Q80" s="15"/>
      <c r="R80" s="15"/>
      <c r="S80" s="21"/>
    </row>
    <row r="81" spans="2:19" s="14" customFormat="1">
      <c r="B81" s="19"/>
      <c r="C81" s="15"/>
      <c r="D81" s="15"/>
      <c r="E81" s="15"/>
      <c r="F81" s="15"/>
      <c r="G81" s="15"/>
      <c r="H81" s="15"/>
      <c r="I81" s="15"/>
      <c r="J81" s="15" t="s">
        <v>299</v>
      </c>
      <c r="K81" s="15"/>
      <c r="L81" s="15"/>
      <c r="M81" s="15"/>
      <c r="N81" s="15"/>
      <c r="O81" s="15"/>
      <c r="P81" s="15"/>
      <c r="Q81" s="15"/>
      <c r="R81" s="15"/>
      <c r="S81" s="21"/>
    </row>
    <row r="82" spans="2:19" s="14" customFormat="1">
      <c r="B82" s="19"/>
      <c r="C82" s="15"/>
      <c r="D82" s="15"/>
      <c r="E82" s="15"/>
      <c r="F82" s="15"/>
      <c r="G82" s="15"/>
      <c r="H82" s="15"/>
      <c r="I82" s="15"/>
      <c r="J82" s="15" t="s">
        <v>300</v>
      </c>
      <c r="K82" s="15"/>
      <c r="L82" s="15"/>
      <c r="M82" s="15"/>
      <c r="N82" s="15"/>
      <c r="O82" s="15"/>
      <c r="P82" s="15"/>
      <c r="Q82" s="15"/>
      <c r="R82" s="15"/>
      <c r="S82" s="21"/>
    </row>
    <row r="83" spans="2:19" s="14" customFormat="1">
      <c r="B83" s="19"/>
      <c r="C83" s="15"/>
      <c r="D83" s="15"/>
      <c r="E83" s="15"/>
      <c r="F83" s="15"/>
      <c r="G83" s="15"/>
      <c r="H83" s="15"/>
      <c r="I83" s="15"/>
      <c r="J83" s="15" t="s">
        <v>301</v>
      </c>
      <c r="K83" s="15"/>
      <c r="L83" s="15"/>
      <c r="M83" s="15"/>
      <c r="N83" s="15"/>
      <c r="O83" s="15"/>
      <c r="P83" s="15"/>
      <c r="Q83" s="15"/>
      <c r="R83" s="15"/>
      <c r="S83" s="21"/>
    </row>
    <row r="84" spans="2:19" s="14" customFormat="1">
      <c r="B84" s="19"/>
      <c r="C84" s="15"/>
      <c r="D84" s="15"/>
      <c r="E84" s="15"/>
      <c r="F84" s="15"/>
      <c r="G84" s="15"/>
      <c r="H84" s="15"/>
      <c r="I84" s="15"/>
      <c r="J84" s="15" t="s">
        <v>302</v>
      </c>
      <c r="K84" s="15"/>
      <c r="L84" s="15"/>
      <c r="M84" s="15"/>
      <c r="N84" s="15"/>
      <c r="O84" s="15"/>
      <c r="P84" s="15"/>
      <c r="Q84" s="15"/>
      <c r="R84" s="15"/>
      <c r="S84" s="21"/>
    </row>
    <row r="85" spans="2:19" s="14" customFormat="1">
      <c r="B85" s="19"/>
      <c r="C85" s="15"/>
      <c r="D85" s="15"/>
      <c r="E85" s="15"/>
      <c r="F85" s="15"/>
      <c r="G85" s="15"/>
      <c r="H85" s="15"/>
      <c r="I85" s="15"/>
      <c r="J85" s="15" t="s">
        <v>303</v>
      </c>
      <c r="K85" s="15"/>
      <c r="L85" s="15"/>
      <c r="M85" s="15"/>
      <c r="N85" s="15"/>
      <c r="O85" s="15"/>
      <c r="P85" s="15"/>
      <c r="Q85" s="15"/>
      <c r="R85" s="15"/>
      <c r="S85" s="21"/>
    </row>
    <row r="86" spans="2:19" s="14" customFormat="1">
      <c r="B86" s="19"/>
      <c r="C86" s="15"/>
      <c r="D86" s="15"/>
      <c r="E86" s="15"/>
      <c r="F86" s="15"/>
      <c r="G86" s="15"/>
      <c r="H86" s="15"/>
      <c r="I86" s="15"/>
      <c r="J86" s="15" t="s">
        <v>304</v>
      </c>
      <c r="K86" s="15"/>
      <c r="L86" s="15"/>
      <c r="M86" s="15"/>
      <c r="N86" s="15"/>
      <c r="O86" s="15"/>
      <c r="P86" s="15"/>
      <c r="Q86" s="15"/>
      <c r="R86" s="15"/>
      <c r="S86" s="21"/>
    </row>
    <row r="87" spans="2:19" s="14" customFormat="1">
      <c r="B87" s="19"/>
      <c r="C87" s="15"/>
      <c r="D87" s="15"/>
      <c r="E87" s="15"/>
      <c r="F87" s="15"/>
      <c r="G87" s="15"/>
      <c r="H87" s="15"/>
      <c r="I87" s="15"/>
      <c r="J87" s="15" t="s">
        <v>305</v>
      </c>
      <c r="K87" s="15"/>
      <c r="L87" s="15"/>
      <c r="M87" s="15"/>
      <c r="N87" s="15"/>
      <c r="O87" s="15"/>
      <c r="P87" s="15"/>
      <c r="Q87" s="15"/>
      <c r="R87" s="15"/>
      <c r="S87" s="21"/>
    </row>
    <row r="88" spans="2:19" s="14" customFormat="1">
      <c r="B88" s="19"/>
      <c r="C88" s="15"/>
      <c r="D88" s="15"/>
      <c r="E88" s="15"/>
      <c r="F88" s="15"/>
      <c r="G88" s="15"/>
      <c r="H88" s="15"/>
      <c r="I88" s="15"/>
      <c r="J88" s="15" t="s">
        <v>306</v>
      </c>
      <c r="K88" s="15"/>
      <c r="L88" s="15"/>
      <c r="M88" s="15"/>
      <c r="N88" s="15"/>
      <c r="O88" s="15"/>
      <c r="P88" s="15"/>
      <c r="Q88" s="15"/>
      <c r="R88" s="15"/>
      <c r="S88" s="21"/>
    </row>
    <row r="89" spans="2:19" s="14" customFormat="1">
      <c r="B89" s="19"/>
      <c r="C89" s="15"/>
      <c r="D89" s="15"/>
      <c r="E89" s="15"/>
      <c r="F89" s="15"/>
      <c r="G89" s="15"/>
      <c r="H89" s="15"/>
      <c r="I89" s="15"/>
      <c r="J89" s="15" t="s">
        <v>307</v>
      </c>
      <c r="K89" s="15"/>
      <c r="L89" s="15"/>
      <c r="M89" s="15"/>
      <c r="N89" s="15"/>
      <c r="O89" s="15"/>
      <c r="P89" s="15"/>
      <c r="Q89" s="15"/>
      <c r="R89" s="15"/>
      <c r="S89" s="21"/>
    </row>
    <row r="90" spans="2:19" s="14" customFormat="1">
      <c r="B90" s="19"/>
      <c r="C90" s="15"/>
      <c r="D90" s="15"/>
      <c r="E90" s="15"/>
      <c r="F90" s="15"/>
      <c r="G90" s="15"/>
      <c r="H90" s="15"/>
      <c r="I90" s="15"/>
      <c r="J90" s="15" t="s">
        <v>308</v>
      </c>
      <c r="K90" s="15"/>
      <c r="L90" s="15"/>
      <c r="M90" s="15"/>
      <c r="N90" s="15"/>
      <c r="O90" s="15"/>
      <c r="P90" s="15"/>
      <c r="Q90" s="15"/>
      <c r="R90" s="15"/>
      <c r="S90" s="21"/>
    </row>
    <row r="91" spans="2:19" s="14" customFormat="1">
      <c r="B91" s="19"/>
      <c r="C91" s="15"/>
      <c r="D91" s="15"/>
      <c r="E91" s="15"/>
      <c r="F91" s="15"/>
      <c r="G91" s="15"/>
      <c r="H91" s="15"/>
      <c r="I91" s="15"/>
      <c r="J91" s="15" t="s">
        <v>309</v>
      </c>
      <c r="K91" s="15"/>
      <c r="L91" s="15"/>
      <c r="M91" s="15"/>
      <c r="N91" s="15"/>
      <c r="O91" s="15"/>
      <c r="P91" s="15"/>
      <c r="Q91" s="15"/>
      <c r="R91" s="15"/>
      <c r="S91" s="21"/>
    </row>
    <row r="92" spans="2:19" s="14" customFormat="1">
      <c r="B92" s="19"/>
      <c r="C92" s="15"/>
      <c r="D92" s="15"/>
      <c r="E92" s="15"/>
      <c r="F92" s="15"/>
      <c r="G92" s="15"/>
      <c r="H92" s="15"/>
      <c r="I92" s="15"/>
      <c r="J92" s="15" t="s">
        <v>310</v>
      </c>
      <c r="K92" s="15"/>
      <c r="L92" s="15"/>
      <c r="M92" s="15"/>
      <c r="N92" s="15"/>
      <c r="O92" s="15"/>
      <c r="P92" s="15"/>
      <c r="Q92" s="15"/>
      <c r="R92" s="15"/>
      <c r="S92" s="21"/>
    </row>
    <row r="93" spans="2:19" s="14" customFormat="1">
      <c r="B93" s="19"/>
      <c r="C93" s="15"/>
      <c r="D93" s="15"/>
      <c r="E93" s="15"/>
      <c r="F93" s="15"/>
      <c r="G93" s="15"/>
      <c r="H93" s="15"/>
      <c r="I93" s="15"/>
      <c r="J93" s="15" t="s">
        <v>311</v>
      </c>
      <c r="K93" s="15"/>
      <c r="L93" s="15"/>
      <c r="M93" s="15"/>
      <c r="N93" s="15"/>
      <c r="O93" s="15"/>
      <c r="P93" s="15"/>
      <c r="Q93" s="15"/>
      <c r="R93" s="15"/>
      <c r="S93" s="21"/>
    </row>
    <row r="94" spans="2:19" s="14" customFormat="1">
      <c r="B94" s="19"/>
      <c r="C94" s="15"/>
      <c r="D94" s="15"/>
      <c r="E94" s="15"/>
      <c r="F94" s="15"/>
      <c r="G94" s="15"/>
      <c r="H94" s="15"/>
      <c r="I94" s="15"/>
      <c r="J94" s="15" t="s">
        <v>312</v>
      </c>
      <c r="K94" s="15"/>
      <c r="L94" s="15"/>
      <c r="M94" s="15"/>
      <c r="N94" s="15"/>
      <c r="O94" s="15"/>
      <c r="P94" s="15"/>
      <c r="Q94" s="15"/>
      <c r="R94" s="15"/>
      <c r="S94" s="21"/>
    </row>
    <row r="95" spans="2:19" s="14" customFormat="1">
      <c r="B95" s="19"/>
      <c r="C95" s="15"/>
      <c r="D95" s="15"/>
      <c r="E95" s="15"/>
      <c r="F95" s="15"/>
      <c r="G95" s="15"/>
      <c r="H95" s="15"/>
      <c r="I95" s="15"/>
      <c r="J95" s="15" t="s">
        <v>313</v>
      </c>
      <c r="K95" s="15"/>
      <c r="L95" s="15"/>
      <c r="M95" s="15"/>
      <c r="N95" s="15"/>
      <c r="O95" s="15"/>
      <c r="P95" s="15"/>
      <c r="Q95" s="15"/>
      <c r="R95" s="15"/>
      <c r="S95" s="21"/>
    </row>
    <row r="96" spans="2:19" s="14" customFormat="1">
      <c r="B96" s="19"/>
      <c r="C96" s="15"/>
      <c r="D96" s="15"/>
      <c r="E96" s="15"/>
      <c r="F96" s="15"/>
      <c r="G96" s="15"/>
      <c r="H96" s="15"/>
      <c r="I96" s="15"/>
      <c r="J96" s="15" t="s">
        <v>314</v>
      </c>
      <c r="K96" s="15"/>
      <c r="L96" s="15"/>
      <c r="M96" s="15"/>
      <c r="N96" s="15"/>
      <c r="O96" s="15"/>
      <c r="P96" s="15"/>
      <c r="Q96" s="15"/>
      <c r="R96" s="15"/>
      <c r="S96" s="21"/>
    </row>
    <row r="97" spans="2:19" s="14" customFormat="1">
      <c r="B97" s="19"/>
      <c r="C97" s="15"/>
      <c r="D97" s="15"/>
      <c r="E97" s="15"/>
      <c r="F97" s="15"/>
      <c r="G97" s="15"/>
      <c r="H97" s="15"/>
      <c r="I97" s="15"/>
      <c r="J97" s="15" t="s">
        <v>315</v>
      </c>
      <c r="K97" s="15"/>
      <c r="L97" s="15"/>
      <c r="M97" s="15"/>
      <c r="N97" s="15"/>
      <c r="O97" s="15"/>
      <c r="P97" s="15"/>
      <c r="Q97" s="15"/>
      <c r="R97" s="15"/>
      <c r="S97" s="21"/>
    </row>
    <row r="98" spans="2:19" s="14" customFormat="1">
      <c r="B98" s="19"/>
      <c r="C98" s="15"/>
      <c r="D98" s="15"/>
      <c r="E98" s="15"/>
      <c r="F98" s="15"/>
      <c r="G98" s="15"/>
      <c r="H98" s="15"/>
      <c r="I98" s="15"/>
      <c r="J98" s="15" t="s">
        <v>316</v>
      </c>
      <c r="K98" s="15"/>
      <c r="L98" s="15"/>
      <c r="M98" s="15"/>
      <c r="N98" s="15"/>
      <c r="O98" s="15"/>
      <c r="P98" s="15"/>
      <c r="Q98" s="15"/>
      <c r="R98" s="15"/>
      <c r="S98" s="21"/>
    </row>
    <row r="99" spans="2:19" s="14" customFormat="1">
      <c r="B99" s="19"/>
      <c r="C99" s="15"/>
      <c r="D99" s="15"/>
      <c r="E99" s="15"/>
      <c r="F99" s="15"/>
      <c r="G99" s="15"/>
      <c r="H99" s="15"/>
      <c r="I99" s="15"/>
      <c r="J99" s="15" t="s">
        <v>317</v>
      </c>
      <c r="K99" s="15"/>
      <c r="L99" s="15"/>
      <c r="M99" s="15"/>
      <c r="N99" s="15"/>
      <c r="O99" s="15"/>
      <c r="P99" s="15"/>
      <c r="Q99" s="15"/>
      <c r="R99" s="15"/>
      <c r="S99" s="21"/>
    </row>
    <row r="100" spans="2:19" s="14" customFormat="1">
      <c r="B100" s="19"/>
      <c r="C100" s="15"/>
      <c r="D100" s="15"/>
      <c r="E100" s="15"/>
      <c r="F100" s="15"/>
      <c r="G100" s="15"/>
      <c r="H100" s="15"/>
      <c r="I100" s="15"/>
      <c r="J100" s="15" t="s">
        <v>318</v>
      </c>
      <c r="K100" s="15"/>
      <c r="L100" s="15"/>
      <c r="M100" s="15"/>
      <c r="N100" s="15"/>
      <c r="O100" s="15"/>
      <c r="P100" s="15"/>
      <c r="Q100" s="15"/>
      <c r="R100" s="15"/>
      <c r="S100" s="21"/>
    </row>
    <row r="101" spans="2:19" s="14" customFormat="1">
      <c r="B101" s="19"/>
      <c r="C101" s="15"/>
      <c r="D101" s="15"/>
      <c r="E101" s="15"/>
      <c r="F101" s="15"/>
      <c r="G101" s="15"/>
      <c r="H101" s="15"/>
      <c r="I101" s="15"/>
      <c r="J101" s="15" t="s">
        <v>319</v>
      </c>
      <c r="K101" s="15"/>
      <c r="L101" s="15"/>
      <c r="M101" s="15"/>
      <c r="N101" s="15"/>
      <c r="O101" s="15"/>
      <c r="P101" s="15"/>
      <c r="Q101" s="15"/>
      <c r="R101" s="15"/>
      <c r="S101" s="21"/>
    </row>
    <row r="102" spans="2:19" s="14" customFormat="1">
      <c r="B102" s="19"/>
      <c r="C102" s="15"/>
      <c r="D102" s="15"/>
      <c r="E102" s="15"/>
      <c r="F102" s="15"/>
      <c r="G102" s="15"/>
      <c r="H102" s="15"/>
      <c r="I102" s="15"/>
      <c r="J102" s="15" t="s">
        <v>320</v>
      </c>
      <c r="K102" s="15"/>
      <c r="L102" s="15"/>
      <c r="M102" s="15"/>
      <c r="N102" s="15"/>
      <c r="O102" s="15"/>
      <c r="P102" s="15"/>
      <c r="Q102" s="15"/>
      <c r="R102" s="15"/>
      <c r="S102" s="21"/>
    </row>
    <row r="103" spans="2:19" s="14" customFormat="1">
      <c r="B103" s="19"/>
      <c r="C103" s="15"/>
      <c r="D103" s="15"/>
      <c r="E103" s="15"/>
      <c r="F103" s="15"/>
      <c r="G103" s="15"/>
      <c r="H103" s="15"/>
      <c r="I103" s="15"/>
      <c r="J103" s="15" t="s">
        <v>321</v>
      </c>
      <c r="K103" s="15"/>
      <c r="L103" s="15"/>
      <c r="M103" s="15"/>
      <c r="N103" s="15"/>
      <c r="O103" s="15"/>
      <c r="P103" s="15"/>
      <c r="Q103" s="15"/>
      <c r="R103" s="15"/>
      <c r="S103" s="21"/>
    </row>
    <row r="104" spans="2:19" s="14" customFormat="1">
      <c r="B104" s="19"/>
      <c r="C104" s="15"/>
      <c r="D104" s="15"/>
      <c r="E104" s="15"/>
      <c r="F104" s="15"/>
      <c r="G104" s="15"/>
      <c r="H104" s="15"/>
      <c r="I104" s="15"/>
      <c r="J104" s="15" t="s">
        <v>322</v>
      </c>
      <c r="K104" s="15"/>
      <c r="L104" s="15"/>
      <c r="M104" s="15"/>
      <c r="N104" s="15"/>
      <c r="O104" s="15"/>
      <c r="P104" s="15"/>
      <c r="Q104" s="15"/>
      <c r="R104" s="15"/>
      <c r="S104" s="21"/>
    </row>
    <row r="105" spans="2:19" s="14" customFormat="1">
      <c r="B105" s="19"/>
      <c r="C105" s="15"/>
      <c r="D105" s="15"/>
      <c r="E105" s="15"/>
      <c r="F105" s="15"/>
      <c r="G105" s="15"/>
      <c r="H105" s="15"/>
      <c r="I105" s="15"/>
      <c r="J105" s="15" t="s">
        <v>323</v>
      </c>
      <c r="K105" s="15"/>
      <c r="L105" s="15"/>
      <c r="M105" s="15"/>
      <c r="N105" s="15"/>
      <c r="O105" s="15"/>
      <c r="P105" s="15"/>
      <c r="Q105" s="15"/>
      <c r="R105" s="15"/>
      <c r="S105" s="21"/>
    </row>
    <row r="106" spans="2:19" s="14" customFormat="1">
      <c r="B106" s="19"/>
      <c r="C106" s="15"/>
      <c r="D106" s="15"/>
      <c r="E106" s="15"/>
      <c r="F106" s="15"/>
      <c r="G106" s="15"/>
      <c r="H106" s="15"/>
      <c r="I106" s="15"/>
      <c r="J106" s="15" t="s">
        <v>324</v>
      </c>
      <c r="K106" s="15"/>
      <c r="L106" s="15"/>
      <c r="M106" s="15"/>
      <c r="N106" s="15"/>
      <c r="O106" s="15"/>
      <c r="P106" s="15"/>
      <c r="Q106" s="15"/>
      <c r="R106" s="15"/>
      <c r="S106" s="21"/>
    </row>
    <row r="107" spans="2:19" s="14" customFormat="1">
      <c r="B107" s="19"/>
      <c r="C107" s="15"/>
      <c r="D107" s="15"/>
      <c r="E107" s="15"/>
      <c r="F107" s="15"/>
      <c r="G107" s="15"/>
      <c r="H107" s="15"/>
      <c r="I107" s="15"/>
      <c r="J107" s="15" t="s">
        <v>325</v>
      </c>
      <c r="K107" s="15"/>
      <c r="L107" s="15"/>
      <c r="M107" s="15"/>
      <c r="N107" s="15"/>
      <c r="O107" s="15"/>
      <c r="P107" s="15"/>
      <c r="Q107" s="15"/>
      <c r="R107" s="15"/>
      <c r="S107" s="21"/>
    </row>
    <row r="108" spans="2:19" s="14" customFormat="1">
      <c r="B108" s="19"/>
      <c r="C108" s="15"/>
      <c r="D108" s="15"/>
      <c r="E108" s="15"/>
      <c r="F108" s="15"/>
      <c r="G108" s="15"/>
      <c r="H108" s="15"/>
      <c r="I108" s="15"/>
      <c r="J108" s="15" t="s">
        <v>326</v>
      </c>
      <c r="K108" s="15"/>
      <c r="L108" s="15"/>
      <c r="M108" s="15"/>
      <c r="N108" s="15"/>
      <c r="O108" s="15"/>
      <c r="P108" s="15"/>
      <c r="Q108" s="15"/>
      <c r="R108" s="15"/>
      <c r="S108" s="21"/>
    </row>
    <row r="109" spans="2:19" s="14" customFormat="1">
      <c r="B109" s="19"/>
      <c r="C109" s="15"/>
      <c r="D109" s="15"/>
      <c r="E109" s="15"/>
      <c r="F109" s="15"/>
      <c r="G109" s="15"/>
      <c r="H109" s="15"/>
      <c r="I109" s="15"/>
      <c r="J109" s="15" t="s">
        <v>327</v>
      </c>
      <c r="K109" s="15"/>
      <c r="L109" s="15"/>
      <c r="M109" s="15"/>
      <c r="N109" s="15"/>
      <c r="O109" s="15"/>
      <c r="P109" s="15"/>
      <c r="Q109" s="15"/>
      <c r="R109" s="15"/>
      <c r="S109" s="21"/>
    </row>
    <row r="110" spans="2:19" s="14" customFormat="1">
      <c r="B110" s="19"/>
      <c r="C110" s="15"/>
      <c r="D110" s="15"/>
      <c r="E110" s="15"/>
      <c r="F110" s="15"/>
      <c r="G110" s="15"/>
      <c r="H110" s="15"/>
      <c r="I110" s="15"/>
      <c r="J110" s="15" t="s">
        <v>328</v>
      </c>
      <c r="K110" s="15"/>
      <c r="L110" s="15"/>
      <c r="M110" s="15"/>
      <c r="N110" s="15"/>
      <c r="O110" s="15"/>
      <c r="P110" s="15"/>
      <c r="Q110" s="15"/>
      <c r="R110" s="15"/>
      <c r="S110" s="21"/>
    </row>
    <row r="111" spans="2:19" s="14" customFormat="1">
      <c r="B111" s="19"/>
      <c r="C111" s="15"/>
      <c r="D111" s="15"/>
      <c r="E111" s="15"/>
      <c r="F111" s="15"/>
      <c r="G111" s="15"/>
      <c r="H111" s="15"/>
      <c r="I111" s="15"/>
      <c r="J111" s="15" t="s">
        <v>329</v>
      </c>
      <c r="K111" s="15"/>
      <c r="L111" s="15"/>
      <c r="M111" s="15"/>
      <c r="N111" s="15"/>
      <c r="O111" s="15"/>
      <c r="P111" s="15"/>
      <c r="Q111" s="15"/>
      <c r="R111" s="15"/>
      <c r="S111" s="21"/>
    </row>
    <row r="112" spans="2:19" s="14" customFormat="1">
      <c r="B112" s="19"/>
      <c r="C112" s="15"/>
      <c r="D112" s="15"/>
      <c r="E112" s="15"/>
      <c r="F112" s="15"/>
      <c r="G112" s="15"/>
      <c r="H112" s="15"/>
      <c r="I112" s="15"/>
      <c r="J112" s="15" t="s">
        <v>330</v>
      </c>
      <c r="K112" s="15"/>
      <c r="L112" s="15"/>
      <c r="M112" s="15"/>
      <c r="N112" s="15"/>
      <c r="O112" s="15"/>
      <c r="P112" s="15"/>
      <c r="Q112" s="15"/>
      <c r="R112" s="15"/>
      <c r="S112" s="21"/>
    </row>
    <row r="113" spans="2:19" s="14" customFormat="1">
      <c r="B113" s="19"/>
      <c r="C113" s="15"/>
      <c r="D113" s="15"/>
      <c r="E113" s="15"/>
      <c r="F113" s="15"/>
      <c r="G113" s="15"/>
      <c r="H113" s="15"/>
      <c r="I113" s="15"/>
      <c r="J113" s="15" t="s">
        <v>331</v>
      </c>
      <c r="K113" s="15"/>
      <c r="L113" s="15"/>
      <c r="M113" s="15"/>
      <c r="N113" s="15"/>
      <c r="O113" s="15"/>
      <c r="P113" s="15"/>
      <c r="Q113" s="15"/>
      <c r="R113" s="15"/>
      <c r="S113" s="21"/>
    </row>
    <row r="114" spans="2:19" s="14" customFormat="1">
      <c r="B114" s="19"/>
      <c r="C114" s="15"/>
      <c r="D114" s="15"/>
      <c r="E114" s="15"/>
      <c r="F114" s="15"/>
      <c r="G114" s="15"/>
      <c r="H114" s="15"/>
      <c r="I114" s="15"/>
      <c r="J114" s="15" t="s">
        <v>332</v>
      </c>
      <c r="K114" s="15"/>
      <c r="L114" s="15"/>
      <c r="M114" s="15"/>
      <c r="N114" s="15"/>
      <c r="O114" s="15"/>
      <c r="P114" s="15"/>
      <c r="Q114" s="15"/>
      <c r="R114" s="15"/>
      <c r="S114" s="21"/>
    </row>
    <row r="115" spans="2:19" s="14" customFormat="1">
      <c r="B115" s="19"/>
      <c r="C115" s="15"/>
      <c r="D115" s="15"/>
      <c r="E115" s="15"/>
      <c r="F115" s="15"/>
      <c r="G115" s="15"/>
      <c r="H115" s="15"/>
      <c r="I115" s="15"/>
      <c r="J115" s="15" t="s">
        <v>333</v>
      </c>
      <c r="K115" s="15"/>
      <c r="L115" s="15"/>
      <c r="M115" s="15"/>
      <c r="N115" s="15"/>
      <c r="O115" s="15"/>
      <c r="P115" s="15"/>
      <c r="Q115" s="15"/>
      <c r="R115" s="15"/>
      <c r="S115" s="21"/>
    </row>
    <row r="116" spans="2:19" s="14" customFormat="1">
      <c r="B116" s="19"/>
      <c r="C116" s="15"/>
      <c r="D116" s="15"/>
      <c r="E116" s="15"/>
      <c r="F116" s="15"/>
      <c r="G116" s="15"/>
      <c r="H116" s="15"/>
      <c r="I116" s="15"/>
      <c r="J116" s="15" t="s">
        <v>334</v>
      </c>
      <c r="K116" s="15"/>
      <c r="L116" s="15"/>
      <c r="M116" s="15"/>
      <c r="N116" s="15"/>
      <c r="O116" s="15"/>
      <c r="P116" s="15"/>
      <c r="Q116" s="15"/>
      <c r="R116" s="15"/>
      <c r="S116" s="21"/>
    </row>
    <row r="117" spans="2:19" s="14" customFormat="1">
      <c r="B117" s="19"/>
      <c r="C117" s="15"/>
      <c r="D117" s="15"/>
      <c r="E117" s="15"/>
      <c r="F117" s="15"/>
      <c r="G117" s="15"/>
      <c r="H117" s="15"/>
      <c r="I117" s="15"/>
      <c r="J117" s="15" t="s">
        <v>335</v>
      </c>
      <c r="K117" s="15"/>
      <c r="L117" s="15"/>
      <c r="M117" s="15"/>
      <c r="N117" s="15"/>
      <c r="O117" s="15"/>
      <c r="P117" s="15"/>
      <c r="Q117" s="15"/>
      <c r="R117" s="15"/>
      <c r="S117" s="21"/>
    </row>
    <row r="118" spans="2:19" s="14" customFormat="1">
      <c r="B118" s="19"/>
      <c r="C118" s="15"/>
      <c r="D118" s="15"/>
      <c r="E118" s="15"/>
      <c r="F118" s="15"/>
      <c r="G118" s="15"/>
      <c r="H118" s="15"/>
      <c r="I118" s="15"/>
      <c r="J118" s="15" t="s">
        <v>336</v>
      </c>
      <c r="K118" s="15"/>
      <c r="L118" s="15"/>
      <c r="M118" s="15"/>
      <c r="N118" s="15"/>
      <c r="O118" s="15"/>
      <c r="P118" s="15"/>
      <c r="Q118" s="15"/>
      <c r="R118" s="15"/>
      <c r="S118" s="21"/>
    </row>
    <row r="119" spans="2:19" s="14" customFormat="1">
      <c r="B119" s="19"/>
      <c r="C119" s="15"/>
      <c r="D119" s="15"/>
      <c r="E119" s="15"/>
      <c r="F119" s="15"/>
      <c r="G119" s="15"/>
      <c r="H119" s="15"/>
      <c r="I119" s="15"/>
      <c r="J119" s="15" t="s">
        <v>337</v>
      </c>
      <c r="K119" s="15"/>
      <c r="L119" s="15"/>
      <c r="M119" s="15"/>
      <c r="N119" s="15"/>
      <c r="O119" s="15"/>
      <c r="P119" s="15"/>
      <c r="Q119" s="15"/>
      <c r="R119" s="15"/>
      <c r="S119" s="21"/>
    </row>
    <row r="120" spans="2:19" s="14" customFormat="1">
      <c r="B120" s="19"/>
      <c r="C120" s="15"/>
      <c r="D120" s="15"/>
      <c r="E120" s="15"/>
      <c r="F120" s="15"/>
      <c r="G120" s="15"/>
      <c r="H120" s="15"/>
      <c r="I120" s="15"/>
      <c r="J120" s="15" t="s">
        <v>338</v>
      </c>
      <c r="K120" s="15"/>
      <c r="L120" s="15"/>
      <c r="M120" s="15"/>
      <c r="N120" s="15"/>
      <c r="O120" s="15"/>
      <c r="P120" s="15"/>
      <c r="Q120" s="15"/>
      <c r="R120" s="15"/>
      <c r="S120" s="21"/>
    </row>
    <row r="121" spans="2:19" s="14" customFormat="1">
      <c r="B121" s="19"/>
      <c r="C121" s="15"/>
      <c r="D121" s="15"/>
      <c r="E121" s="15"/>
      <c r="F121" s="15"/>
      <c r="G121" s="15"/>
      <c r="H121" s="15"/>
      <c r="I121" s="15"/>
      <c r="J121" s="15" t="s">
        <v>339</v>
      </c>
      <c r="K121" s="15"/>
      <c r="L121" s="15"/>
      <c r="M121" s="15"/>
      <c r="N121" s="15"/>
      <c r="O121" s="15"/>
      <c r="P121" s="15"/>
      <c r="Q121" s="15"/>
      <c r="R121" s="15"/>
      <c r="S121" s="21"/>
    </row>
    <row r="122" spans="2:19" s="14" customFormat="1">
      <c r="B122" s="19"/>
      <c r="C122" s="15"/>
      <c r="D122" s="15"/>
      <c r="E122" s="15"/>
      <c r="F122" s="15"/>
      <c r="G122" s="15"/>
      <c r="H122" s="15"/>
      <c r="I122" s="15"/>
      <c r="J122" s="15" t="s">
        <v>340</v>
      </c>
      <c r="K122" s="15"/>
      <c r="L122" s="15"/>
      <c r="M122" s="15"/>
      <c r="N122" s="15"/>
      <c r="O122" s="15"/>
      <c r="P122" s="15"/>
      <c r="Q122" s="15"/>
      <c r="R122" s="15"/>
      <c r="S122" s="21"/>
    </row>
    <row r="123" spans="2:19" s="14" customFormat="1">
      <c r="B123" s="19"/>
      <c r="C123" s="15"/>
      <c r="D123" s="15"/>
      <c r="E123" s="15"/>
      <c r="F123" s="15"/>
      <c r="G123" s="15"/>
      <c r="H123" s="15"/>
      <c r="I123" s="15"/>
      <c r="J123" s="15" t="s">
        <v>341</v>
      </c>
      <c r="K123" s="15"/>
      <c r="L123" s="15"/>
      <c r="M123" s="15"/>
      <c r="N123" s="15"/>
      <c r="O123" s="15"/>
      <c r="P123" s="15"/>
      <c r="Q123" s="15"/>
      <c r="R123" s="15"/>
      <c r="S123" s="21"/>
    </row>
    <row r="124" spans="2:19" s="14" customFormat="1">
      <c r="B124" s="19"/>
      <c r="C124" s="15"/>
      <c r="D124" s="15"/>
      <c r="E124" s="15"/>
      <c r="F124" s="15"/>
      <c r="G124" s="15"/>
      <c r="H124" s="15"/>
      <c r="I124" s="15"/>
      <c r="J124" s="15" t="s">
        <v>342</v>
      </c>
      <c r="K124" s="15"/>
      <c r="L124" s="15"/>
      <c r="M124" s="15"/>
      <c r="N124" s="15"/>
      <c r="O124" s="15"/>
      <c r="P124" s="15"/>
      <c r="Q124" s="15"/>
      <c r="R124" s="15"/>
      <c r="S124" s="21"/>
    </row>
    <row r="125" spans="2:19" s="14" customFormat="1">
      <c r="B125" s="19"/>
      <c r="C125" s="15"/>
      <c r="D125" s="15"/>
      <c r="E125" s="15"/>
      <c r="F125" s="15"/>
      <c r="G125" s="15"/>
      <c r="H125" s="15"/>
      <c r="I125" s="15"/>
      <c r="J125" s="15" t="s">
        <v>343</v>
      </c>
      <c r="K125" s="15"/>
      <c r="L125" s="15"/>
      <c r="M125" s="15"/>
      <c r="N125" s="15"/>
      <c r="O125" s="15"/>
      <c r="P125" s="15"/>
      <c r="Q125" s="15"/>
      <c r="R125" s="15"/>
      <c r="S125" s="21"/>
    </row>
    <row r="126" spans="2:19" s="14" customFormat="1">
      <c r="B126" s="19"/>
      <c r="C126" s="15"/>
      <c r="D126" s="15"/>
      <c r="E126" s="15"/>
      <c r="F126" s="15"/>
      <c r="G126" s="15"/>
      <c r="H126" s="15"/>
      <c r="I126" s="15"/>
      <c r="J126" s="15" t="s">
        <v>344</v>
      </c>
      <c r="K126" s="15"/>
      <c r="L126" s="15"/>
      <c r="M126" s="15"/>
      <c r="N126" s="15"/>
      <c r="O126" s="15"/>
      <c r="P126" s="15"/>
      <c r="Q126" s="15"/>
      <c r="R126" s="15"/>
      <c r="S126" s="21"/>
    </row>
    <row r="127" spans="2:19" s="14" customFormat="1">
      <c r="B127" s="19"/>
      <c r="C127" s="15"/>
      <c r="D127" s="15"/>
      <c r="E127" s="15"/>
      <c r="F127" s="15"/>
      <c r="G127" s="15"/>
      <c r="H127" s="15"/>
      <c r="I127" s="15"/>
      <c r="J127" s="15" t="s">
        <v>345</v>
      </c>
      <c r="K127" s="15"/>
      <c r="L127" s="15"/>
      <c r="M127" s="15"/>
      <c r="N127" s="15"/>
      <c r="O127" s="15"/>
      <c r="P127" s="15"/>
      <c r="Q127" s="15"/>
      <c r="R127" s="15"/>
      <c r="S127" s="21"/>
    </row>
    <row r="128" spans="2:19" s="14" customFormat="1">
      <c r="B128" s="19"/>
      <c r="C128" s="15"/>
      <c r="D128" s="15"/>
      <c r="E128" s="15"/>
      <c r="F128" s="15"/>
      <c r="G128" s="15"/>
      <c r="H128" s="15"/>
      <c r="I128" s="15"/>
      <c r="J128" s="15" t="s">
        <v>346</v>
      </c>
      <c r="K128" s="15"/>
      <c r="L128" s="15"/>
      <c r="M128" s="15"/>
      <c r="N128" s="15"/>
      <c r="O128" s="15"/>
      <c r="P128" s="15"/>
      <c r="Q128" s="15"/>
      <c r="R128" s="15"/>
      <c r="S128" s="21"/>
    </row>
    <row r="129" spans="2:19" s="14" customFormat="1">
      <c r="B129" s="19"/>
      <c r="C129" s="15"/>
      <c r="D129" s="15"/>
      <c r="E129" s="15"/>
      <c r="F129" s="15"/>
      <c r="G129" s="15"/>
      <c r="H129" s="15"/>
      <c r="I129" s="15"/>
      <c r="J129" s="15" t="s">
        <v>347</v>
      </c>
      <c r="K129" s="15"/>
      <c r="L129" s="15"/>
      <c r="M129" s="15"/>
      <c r="N129" s="15"/>
      <c r="O129" s="15"/>
      <c r="P129" s="15"/>
      <c r="Q129" s="15"/>
      <c r="R129" s="15"/>
      <c r="S129" s="21"/>
    </row>
    <row r="130" spans="2:19" s="14" customFormat="1">
      <c r="B130" s="19"/>
      <c r="C130" s="15"/>
      <c r="D130" s="15"/>
      <c r="E130" s="15"/>
      <c r="F130" s="15"/>
      <c r="G130" s="15"/>
      <c r="H130" s="15"/>
      <c r="I130" s="15"/>
      <c r="J130" s="15" t="s">
        <v>348</v>
      </c>
      <c r="K130" s="15"/>
      <c r="L130" s="15"/>
      <c r="M130" s="15"/>
      <c r="N130" s="15"/>
      <c r="O130" s="15"/>
      <c r="P130" s="15"/>
      <c r="Q130" s="15"/>
      <c r="R130" s="15"/>
      <c r="S130" s="21"/>
    </row>
    <row r="131" spans="2:19" s="14" customFormat="1">
      <c r="B131" s="19"/>
      <c r="C131" s="15"/>
      <c r="D131" s="15"/>
      <c r="E131" s="15"/>
      <c r="F131" s="15"/>
      <c r="G131" s="15"/>
      <c r="H131" s="15"/>
      <c r="I131" s="15"/>
      <c r="J131" s="15" t="s">
        <v>349</v>
      </c>
      <c r="K131" s="15"/>
      <c r="L131" s="15"/>
      <c r="M131" s="15"/>
      <c r="N131" s="15"/>
      <c r="O131" s="15"/>
      <c r="P131" s="15"/>
      <c r="Q131" s="15"/>
      <c r="R131" s="15"/>
      <c r="S131" s="21"/>
    </row>
    <row r="132" spans="2:19" s="14" customFormat="1">
      <c r="B132" s="19"/>
      <c r="C132" s="15"/>
      <c r="D132" s="15"/>
      <c r="E132" s="15"/>
      <c r="F132" s="15"/>
      <c r="G132" s="15"/>
      <c r="H132" s="15"/>
      <c r="I132" s="15"/>
      <c r="J132" s="15" t="s">
        <v>350</v>
      </c>
      <c r="K132" s="15"/>
      <c r="L132" s="15"/>
      <c r="M132" s="15"/>
      <c r="N132" s="15"/>
      <c r="O132" s="15"/>
      <c r="P132" s="15"/>
      <c r="Q132" s="15"/>
      <c r="R132" s="15"/>
      <c r="S132" s="21"/>
    </row>
    <row r="133" spans="2:19" s="14" customFormat="1">
      <c r="B133" s="19"/>
      <c r="C133" s="15"/>
      <c r="D133" s="15"/>
      <c r="E133" s="15"/>
      <c r="F133" s="15"/>
      <c r="G133" s="15"/>
      <c r="H133" s="15"/>
      <c r="I133" s="15"/>
      <c r="J133" s="15" t="s">
        <v>351</v>
      </c>
      <c r="K133" s="15"/>
      <c r="L133" s="15"/>
      <c r="M133" s="15"/>
      <c r="N133" s="15"/>
      <c r="O133" s="15"/>
      <c r="P133" s="15"/>
      <c r="Q133" s="15"/>
      <c r="R133" s="15"/>
      <c r="S133" s="21"/>
    </row>
    <row r="134" spans="2:19" s="14" customFormat="1">
      <c r="B134" s="19"/>
      <c r="C134" s="15"/>
      <c r="D134" s="15"/>
      <c r="E134" s="15"/>
      <c r="F134" s="15"/>
      <c r="G134" s="15"/>
      <c r="H134" s="15"/>
      <c r="I134" s="15"/>
      <c r="J134" s="15" t="s">
        <v>352</v>
      </c>
      <c r="K134" s="15"/>
      <c r="L134" s="15"/>
      <c r="M134" s="15"/>
      <c r="N134" s="15"/>
      <c r="O134" s="15"/>
      <c r="P134" s="15"/>
      <c r="Q134" s="15"/>
      <c r="R134" s="15"/>
      <c r="S134" s="21"/>
    </row>
    <row r="135" spans="2:19" s="14" customFormat="1">
      <c r="B135" s="19"/>
      <c r="C135" s="15"/>
      <c r="D135" s="15"/>
      <c r="E135" s="15"/>
      <c r="F135" s="15"/>
      <c r="G135" s="15"/>
      <c r="H135" s="15"/>
      <c r="I135" s="15"/>
      <c r="J135" s="15" t="s">
        <v>353</v>
      </c>
      <c r="K135" s="15"/>
      <c r="L135" s="15"/>
      <c r="M135" s="15"/>
      <c r="N135" s="15"/>
      <c r="O135" s="15"/>
      <c r="P135" s="15"/>
      <c r="Q135" s="15"/>
      <c r="R135" s="15"/>
      <c r="S135" s="21"/>
    </row>
    <row r="136" spans="2:19" s="14" customFormat="1">
      <c r="B136" s="19"/>
      <c r="C136" s="15"/>
      <c r="D136" s="15"/>
      <c r="E136" s="15"/>
      <c r="F136" s="15"/>
      <c r="G136" s="15"/>
      <c r="H136" s="15"/>
      <c r="I136" s="15"/>
      <c r="J136" s="15" t="s">
        <v>354</v>
      </c>
      <c r="K136" s="15"/>
      <c r="L136" s="15"/>
      <c r="M136" s="15"/>
      <c r="N136" s="15"/>
      <c r="O136" s="15"/>
      <c r="P136" s="15"/>
      <c r="Q136" s="15"/>
      <c r="R136" s="15"/>
      <c r="S136" s="21"/>
    </row>
    <row r="137" spans="2:19" s="14" customFormat="1">
      <c r="B137" s="19"/>
      <c r="C137" s="15"/>
      <c r="D137" s="15"/>
      <c r="E137" s="15"/>
      <c r="F137" s="15"/>
      <c r="G137" s="15"/>
      <c r="H137" s="15"/>
      <c r="I137" s="15"/>
      <c r="J137" s="15" t="s">
        <v>355</v>
      </c>
      <c r="K137" s="15"/>
      <c r="L137" s="15"/>
      <c r="M137" s="15"/>
      <c r="N137" s="15"/>
      <c r="O137" s="15"/>
      <c r="P137" s="15"/>
      <c r="Q137" s="15"/>
      <c r="R137" s="15"/>
      <c r="S137" s="21"/>
    </row>
    <row r="138" spans="2:19" s="14" customFormat="1">
      <c r="B138" s="19"/>
      <c r="C138" s="15"/>
      <c r="D138" s="15"/>
      <c r="E138" s="15"/>
      <c r="F138" s="15"/>
      <c r="G138" s="15"/>
      <c r="H138" s="15"/>
      <c r="I138" s="15"/>
      <c r="J138" s="15" t="s">
        <v>356</v>
      </c>
      <c r="K138" s="15"/>
      <c r="L138" s="15"/>
      <c r="M138" s="15"/>
      <c r="N138" s="15"/>
      <c r="O138" s="15"/>
      <c r="P138" s="15"/>
      <c r="Q138" s="15"/>
      <c r="R138" s="15"/>
      <c r="S138" s="21"/>
    </row>
    <row r="139" spans="2:19" s="14" customFormat="1">
      <c r="B139" s="19"/>
      <c r="C139" s="15"/>
      <c r="D139" s="15"/>
      <c r="E139" s="15"/>
      <c r="F139" s="15"/>
      <c r="G139" s="15"/>
      <c r="H139" s="15"/>
      <c r="I139" s="15"/>
      <c r="J139" s="15" t="s">
        <v>357</v>
      </c>
      <c r="K139" s="15"/>
      <c r="L139" s="15"/>
      <c r="M139" s="15"/>
      <c r="N139" s="15"/>
      <c r="O139" s="15"/>
      <c r="P139" s="15"/>
      <c r="Q139" s="15"/>
      <c r="R139" s="15"/>
      <c r="S139" s="21"/>
    </row>
    <row r="140" spans="2:19" s="14" customFormat="1">
      <c r="B140" s="19"/>
      <c r="C140" s="15"/>
      <c r="D140" s="15"/>
      <c r="E140" s="15"/>
      <c r="F140" s="15"/>
      <c r="G140" s="15"/>
      <c r="H140" s="15"/>
      <c r="I140" s="15"/>
      <c r="J140" s="15" t="s">
        <v>358</v>
      </c>
      <c r="K140" s="15"/>
      <c r="L140" s="15"/>
      <c r="M140" s="15"/>
      <c r="N140" s="15"/>
      <c r="O140" s="15"/>
      <c r="P140" s="15"/>
      <c r="Q140" s="15"/>
      <c r="R140" s="15"/>
      <c r="S140" s="21"/>
    </row>
    <row r="141" spans="2:19" s="14" customFormat="1">
      <c r="B141" s="19"/>
      <c r="C141" s="15"/>
      <c r="D141" s="15"/>
      <c r="E141" s="15"/>
      <c r="F141" s="15"/>
      <c r="G141" s="15"/>
      <c r="H141" s="15"/>
      <c r="I141" s="15"/>
      <c r="J141" s="15" t="s">
        <v>359</v>
      </c>
      <c r="K141" s="15"/>
      <c r="L141" s="15"/>
      <c r="M141" s="15"/>
      <c r="N141" s="15"/>
      <c r="O141" s="15"/>
      <c r="P141" s="15"/>
      <c r="Q141" s="15"/>
      <c r="R141" s="15"/>
      <c r="S141" s="21"/>
    </row>
    <row r="142" spans="2:19" s="14" customFormat="1">
      <c r="B142" s="19"/>
      <c r="C142" s="15"/>
      <c r="D142" s="15"/>
      <c r="E142" s="15"/>
      <c r="F142" s="15"/>
      <c r="G142" s="15"/>
      <c r="H142" s="15"/>
      <c r="I142" s="15"/>
      <c r="J142" s="15" t="s">
        <v>360</v>
      </c>
      <c r="K142" s="15"/>
      <c r="L142" s="15"/>
      <c r="M142" s="15"/>
      <c r="N142" s="15"/>
      <c r="O142" s="15"/>
      <c r="P142" s="15"/>
      <c r="Q142" s="15"/>
      <c r="R142" s="15"/>
      <c r="S142" s="21"/>
    </row>
    <row r="143" spans="2:19" s="14" customFormat="1">
      <c r="B143" s="19"/>
      <c r="C143" s="15"/>
      <c r="D143" s="15"/>
      <c r="E143" s="15"/>
      <c r="F143" s="15"/>
      <c r="G143" s="15"/>
      <c r="H143" s="15"/>
      <c r="I143" s="15"/>
      <c r="J143" s="15" t="s">
        <v>361</v>
      </c>
      <c r="K143" s="15"/>
      <c r="L143" s="15"/>
      <c r="M143" s="15"/>
      <c r="N143" s="15"/>
      <c r="O143" s="15"/>
      <c r="P143" s="15"/>
      <c r="Q143" s="15"/>
      <c r="R143" s="15"/>
      <c r="S143" s="21"/>
    </row>
    <row r="144" spans="2:19" s="14" customFormat="1">
      <c r="B144" s="19"/>
      <c r="C144" s="15"/>
      <c r="D144" s="15"/>
      <c r="E144" s="15"/>
      <c r="F144" s="15"/>
      <c r="G144" s="15"/>
      <c r="H144" s="15"/>
      <c r="I144" s="15"/>
      <c r="J144" s="15" t="s">
        <v>362</v>
      </c>
      <c r="K144" s="15"/>
      <c r="L144" s="15"/>
      <c r="M144" s="15"/>
      <c r="N144" s="15"/>
      <c r="O144" s="15"/>
      <c r="P144" s="15"/>
      <c r="Q144" s="15"/>
      <c r="R144" s="15"/>
      <c r="S144" s="21"/>
    </row>
    <row r="145" spans="2:19" s="14" customFormat="1">
      <c r="B145" s="19"/>
      <c r="C145" s="15"/>
      <c r="D145" s="15"/>
      <c r="E145" s="15"/>
      <c r="F145" s="15"/>
      <c r="G145" s="15"/>
      <c r="H145" s="15"/>
      <c r="I145" s="15"/>
      <c r="J145" s="15" t="s">
        <v>363</v>
      </c>
      <c r="K145" s="15"/>
      <c r="L145" s="15"/>
      <c r="M145" s="15"/>
      <c r="N145" s="15"/>
      <c r="O145" s="15"/>
      <c r="P145" s="15"/>
      <c r="Q145" s="15"/>
      <c r="R145" s="15"/>
      <c r="S145" s="21"/>
    </row>
    <row r="146" spans="2:19" s="14" customFormat="1">
      <c r="B146" s="19"/>
      <c r="C146" s="15"/>
      <c r="D146" s="15"/>
      <c r="E146" s="15"/>
      <c r="F146" s="15"/>
      <c r="G146" s="15"/>
      <c r="H146" s="15"/>
      <c r="I146" s="15"/>
      <c r="J146" s="15" t="s">
        <v>364</v>
      </c>
      <c r="K146" s="15"/>
      <c r="L146" s="15"/>
      <c r="M146" s="15"/>
      <c r="N146" s="15"/>
      <c r="O146" s="15"/>
      <c r="P146" s="15"/>
      <c r="Q146" s="15"/>
      <c r="R146" s="15"/>
      <c r="S146" s="21"/>
    </row>
    <row r="147" spans="2:19" s="14" customFormat="1">
      <c r="B147" s="19"/>
      <c r="C147" s="15"/>
      <c r="D147" s="15"/>
      <c r="E147" s="15"/>
      <c r="F147" s="15"/>
      <c r="G147" s="15"/>
      <c r="H147" s="15"/>
      <c r="I147" s="15"/>
      <c r="J147" s="15" t="s">
        <v>365</v>
      </c>
      <c r="K147" s="15"/>
      <c r="L147" s="15"/>
      <c r="M147" s="15"/>
      <c r="N147" s="15"/>
      <c r="O147" s="15"/>
      <c r="P147" s="15"/>
      <c r="Q147" s="15"/>
      <c r="R147" s="15"/>
      <c r="S147" s="21"/>
    </row>
    <row r="148" spans="2:19" s="14" customFormat="1">
      <c r="B148" s="19"/>
      <c r="C148" s="15"/>
      <c r="D148" s="15"/>
      <c r="E148" s="15"/>
      <c r="F148" s="15"/>
      <c r="G148" s="15"/>
      <c r="H148" s="15"/>
      <c r="I148" s="15"/>
      <c r="J148" s="15" t="s">
        <v>366</v>
      </c>
      <c r="K148" s="15"/>
      <c r="L148" s="15"/>
      <c r="M148" s="15"/>
      <c r="N148" s="15"/>
      <c r="O148" s="15"/>
      <c r="P148" s="15"/>
      <c r="Q148" s="15"/>
      <c r="R148" s="15"/>
      <c r="S148" s="21"/>
    </row>
    <row r="149" spans="2:19" s="14" customFormat="1">
      <c r="B149" s="19"/>
      <c r="C149" s="15"/>
      <c r="D149" s="15"/>
      <c r="E149" s="15"/>
      <c r="F149" s="15"/>
      <c r="G149" s="15"/>
      <c r="H149" s="15"/>
      <c r="I149" s="15"/>
      <c r="J149" s="15" t="s">
        <v>367</v>
      </c>
      <c r="K149" s="15"/>
      <c r="L149" s="15"/>
      <c r="M149" s="15"/>
      <c r="N149" s="15"/>
      <c r="O149" s="15"/>
      <c r="P149" s="15"/>
      <c r="Q149" s="15"/>
      <c r="R149" s="15"/>
      <c r="S149" s="21"/>
    </row>
    <row r="150" spans="2:19" s="14" customFormat="1">
      <c r="B150" s="19"/>
      <c r="C150" s="15"/>
      <c r="D150" s="15"/>
      <c r="E150" s="15"/>
      <c r="F150" s="15"/>
      <c r="G150" s="15"/>
      <c r="H150" s="15"/>
      <c r="I150" s="15"/>
      <c r="J150" s="15" t="s">
        <v>368</v>
      </c>
      <c r="K150" s="15"/>
      <c r="L150" s="15"/>
      <c r="M150" s="15"/>
      <c r="N150" s="15"/>
      <c r="O150" s="15"/>
      <c r="P150" s="15"/>
      <c r="Q150" s="15"/>
      <c r="R150" s="15"/>
      <c r="S150" s="21"/>
    </row>
    <row r="151" spans="2:19" s="14" customFormat="1">
      <c r="B151" s="19"/>
      <c r="C151" s="15"/>
      <c r="D151" s="15"/>
      <c r="E151" s="15"/>
      <c r="F151" s="15"/>
      <c r="G151" s="15"/>
      <c r="H151" s="15"/>
      <c r="I151" s="15"/>
      <c r="J151" s="15" t="s">
        <v>369</v>
      </c>
      <c r="K151" s="15"/>
      <c r="L151" s="15"/>
      <c r="M151" s="15"/>
      <c r="N151" s="15"/>
      <c r="O151" s="15"/>
      <c r="P151" s="15"/>
      <c r="Q151" s="15"/>
      <c r="R151" s="15"/>
      <c r="S151" s="21"/>
    </row>
    <row r="152" spans="2:19" s="14" customFormat="1">
      <c r="B152" s="19"/>
      <c r="C152" s="15"/>
      <c r="D152" s="15"/>
      <c r="E152" s="15"/>
      <c r="F152" s="15"/>
      <c r="G152" s="15"/>
      <c r="H152" s="15"/>
      <c r="I152" s="15"/>
      <c r="J152" s="15" t="s">
        <v>370</v>
      </c>
      <c r="K152" s="15"/>
      <c r="L152" s="15"/>
      <c r="M152" s="15"/>
      <c r="N152" s="15"/>
      <c r="O152" s="15"/>
      <c r="P152" s="15"/>
      <c r="Q152" s="15"/>
      <c r="R152" s="15"/>
      <c r="S152" s="21"/>
    </row>
    <row r="153" spans="2:19" s="14" customFormat="1">
      <c r="B153" s="19"/>
      <c r="C153" s="15"/>
      <c r="D153" s="15"/>
      <c r="E153" s="15"/>
      <c r="F153" s="15"/>
      <c r="G153" s="15"/>
      <c r="H153" s="15"/>
      <c r="I153" s="15"/>
      <c r="J153" s="15" t="s">
        <v>371</v>
      </c>
      <c r="K153" s="15"/>
      <c r="L153" s="15"/>
      <c r="M153" s="15"/>
      <c r="N153" s="15"/>
      <c r="O153" s="15"/>
      <c r="P153" s="15"/>
      <c r="Q153" s="15"/>
      <c r="R153" s="15"/>
      <c r="S153" s="21"/>
    </row>
    <row r="154" spans="2:19" s="14" customFormat="1">
      <c r="B154" s="19"/>
      <c r="C154" s="15"/>
      <c r="D154" s="15"/>
      <c r="E154" s="15"/>
      <c r="F154" s="15"/>
      <c r="G154" s="15"/>
      <c r="H154" s="15"/>
      <c r="I154" s="15"/>
      <c r="J154" s="15" t="s">
        <v>372</v>
      </c>
      <c r="K154" s="15"/>
      <c r="L154" s="15"/>
      <c r="M154" s="15"/>
      <c r="N154" s="15"/>
      <c r="O154" s="15"/>
      <c r="P154" s="15"/>
      <c r="Q154" s="15"/>
      <c r="R154" s="15"/>
      <c r="S154" s="21"/>
    </row>
    <row r="155" spans="2:19" s="14" customFormat="1">
      <c r="B155" s="19"/>
      <c r="C155" s="15"/>
      <c r="D155" s="15"/>
      <c r="E155" s="15"/>
      <c r="F155" s="15"/>
      <c r="G155" s="15"/>
      <c r="H155" s="15"/>
      <c r="I155" s="15"/>
      <c r="J155" s="15" t="s">
        <v>373</v>
      </c>
      <c r="K155" s="15"/>
      <c r="L155" s="15"/>
      <c r="M155" s="15"/>
      <c r="N155" s="15"/>
      <c r="O155" s="15"/>
      <c r="P155" s="15"/>
      <c r="Q155" s="15"/>
      <c r="R155" s="15"/>
      <c r="S155" s="21"/>
    </row>
    <row r="156" spans="2:19" s="14" customFormat="1">
      <c r="B156" s="19"/>
      <c r="C156" s="15"/>
      <c r="D156" s="15"/>
      <c r="E156" s="15"/>
      <c r="F156" s="15"/>
      <c r="G156" s="15"/>
      <c r="H156" s="15"/>
      <c r="I156" s="15"/>
      <c r="J156" s="15" t="s">
        <v>374</v>
      </c>
      <c r="K156" s="15"/>
      <c r="L156" s="15"/>
      <c r="M156" s="15"/>
      <c r="N156" s="15"/>
      <c r="O156" s="15"/>
      <c r="P156" s="15"/>
      <c r="Q156" s="15"/>
      <c r="R156" s="15"/>
      <c r="S156" s="21"/>
    </row>
    <row r="157" spans="2:19" s="14" customFormat="1">
      <c r="B157" s="19"/>
      <c r="C157" s="15"/>
      <c r="D157" s="15"/>
      <c r="E157" s="15"/>
      <c r="F157" s="15"/>
      <c r="G157" s="15"/>
      <c r="H157" s="15"/>
      <c r="I157" s="15"/>
      <c r="J157" s="15" t="s">
        <v>375</v>
      </c>
      <c r="K157" s="15"/>
      <c r="L157" s="15"/>
      <c r="M157" s="15"/>
      <c r="N157" s="15"/>
      <c r="O157" s="15"/>
      <c r="P157" s="15"/>
      <c r="Q157" s="15"/>
      <c r="R157" s="15"/>
      <c r="S157" s="21"/>
    </row>
    <row r="158" spans="2:19" s="14" customFormat="1">
      <c r="B158" s="19"/>
      <c r="C158" s="15"/>
      <c r="D158" s="15"/>
      <c r="E158" s="15"/>
      <c r="F158" s="15"/>
      <c r="G158" s="15"/>
      <c r="H158" s="15"/>
      <c r="I158" s="15"/>
      <c r="J158" s="15" t="s">
        <v>376</v>
      </c>
      <c r="K158" s="15"/>
      <c r="L158" s="15"/>
      <c r="M158" s="15"/>
      <c r="N158" s="15"/>
      <c r="O158" s="15"/>
      <c r="P158" s="15"/>
      <c r="Q158" s="15"/>
      <c r="R158" s="15"/>
      <c r="S158" s="21"/>
    </row>
    <row r="159" spans="2:19" s="14" customFormat="1">
      <c r="B159" s="19"/>
      <c r="C159" s="15"/>
      <c r="D159" s="15"/>
      <c r="E159" s="15"/>
      <c r="F159" s="15"/>
      <c r="G159" s="15"/>
      <c r="H159" s="15"/>
      <c r="I159" s="15"/>
      <c r="J159" s="15" t="s">
        <v>377</v>
      </c>
      <c r="K159" s="15"/>
      <c r="L159" s="15"/>
      <c r="M159" s="15"/>
      <c r="N159" s="15"/>
      <c r="O159" s="15"/>
      <c r="P159" s="15"/>
      <c r="Q159" s="15"/>
      <c r="R159" s="15"/>
      <c r="S159" s="21"/>
    </row>
    <row r="160" spans="2:19" s="14" customFormat="1">
      <c r="B160" s="19"/>
      <c r="C160" s="15"/>
      <c r="D160" s="15"/>
      <c r="E160" s="15"/>
      <c r="F160" s="15"/>
      <c r="G160" s="15"/>
      <c r="H160" s="15"/>
      <c r="I160" s="15"/>
      <c r="J160" s="15" t="s">
        <v>378</v>
      </c>
      <c r="K160" s="15"/>
      <c r="L160" s="15"/>
      <c r="M160" s="15"/>
      <c r="N160" s="15"/>
      <c r="O160" s="15"/>
      <c r="P160" s="15"/>
      <c r="Q160" s="15"/>
      <c r="R160" s="15"/>
      <c r="S160" s="21"/>
    </row>
    <row r="161" spans="2:19" s="14" customFormat="1">
      <c r="B161" s="19"/>
      <c r="C161" s="15"/>
      <c r="D161" s="15"/>
      <c r="E161" s="15"/>
      <c r="F161" s="15"/>
      <c r="G161" s="15"/>
      <c r="H161" s="15"/>
      <c r="I161" s="15"/>
      <c r="J161" s="15" t="s">
        <v>379</v>
      </c>
      <c r="K161" s="15"/>
      <c r="L161" s="15"/>
      <c r="M161" s="15"/>
      <c r="N161" s="15"/>
      <c r="O161" s="15"/>
      <c r="P161" s="15"/>
      <c r="Q161" s="15"/>
      <c r="R161" s="15"/>
      <c r="S161" s="21"/>
    </row>
    <row r="162" spans="2:19" s="14" customFormat="1">
      <c r="B162" s="19"/>
      <c r="C162" s="15"/>
      <c r="D162" s="15"/>
      <c r="E162" s="15"/>
      <c r="F162" s="15"/>
      <c r="G162" s="15"/>
      <c r="H162" s="15"/>
      <c r="I162" s="15"/>
      <c r="J162" s="15" t="s">
        <v>380</v>
      </c>
      <c r="K162" s="15"/>
      <c r="L162" s="15"/>
      <c r="M162" s="15"/>
      <c r="N162" s="15"/>
      <c r="O162" s="15"/>
      <c r="P162" s="15"/>
      <c r="Q162" s="15"/>
      <c r="R162" s="15"/>
      <c r="S162" s="21"/>
    </row>
    <row r="163" spans="2:19" s="14" customFormat="1">
      <c r="B163" s="19"/>
      <c r="C163" s="15"/>
      <c r="D163" s="15"/>
      <c r="E163" s="15"/>
      <c r="F163" s="15"/>
      <c r="G163" s="15"/>
      <c r="H163" s="15"/>
      <c r="I163" s="15"/>
      <c r="J163" s="15" t="s">
        <v>381</v>
      </c>
      <c r="K163" s="15"/>
      <c r="L163" s="15"/>
      <c r="M163" s="15"/>
      <c r="N163" s="15"/>
      <c r="O163" s="15"/>
      <c r="P163" s="15"/>
      <c r="Q163" s="15"/>
      <c r="R163" s="15"/>
      <c r="S163" s="21"/>
    </row>
    <row r="164" spans="2:19" s="14" customFormat="1">
      <c r="B164" s="19"/>
      <c r="C164" s="15"/>
      <c r="D164" s="15"/>
      <c r="E164" s="15"/>
      <c r="F164" s="15"/>
      <c r="G164" s="15"/>
      <c r="H164" s="15"/>
      <c r="I164" s="15"/>
      <c r="J164" s="15" t="s">
        <v>382</v>
      </c>
      <c r="K164" s="15"/>
      <c r="L164" s="15"/>
      <c r="M164" s="15"/>
      <c r="N164" s="15"/>
      <c r="O164" s="15"/>
      <c r="P164" s="15"/>
      <c r="Q164" s="15"/>
      <c r="R164" s="15"/>
      <c r="S164" s="21"/>
    </row>
    <row r="165" spans="2:19" s="14" customFormat="1">
      <c r="B165" s="19"/>
      <c r="C165" s="15"/>
      <c r="D165" s="15"/>
      <c r="E165" s="15"/>
      <c r="F165" s="15"/>
      <c r="G165" s="15"/>
      <c r="H165" s="15"/>
      <c r="I165" s="15"/>
      <c r="J165" s="15" t="s">
        <v>383</v>
      </c>
      <c r="K165" s="15"/>
      <c r="L165" s="15"/>
      <c r="M165" s="15"/>
      <c r="N165" s="15"/>
      <c r="O165" s="15"/>
      <c r="P165" s="15"/>
      <c r="Q165" s="15"/>
      <c r="R165" s="15"/>
      <c r="S165" s="21"/>
    </row>
    <row r="166" spans="2:19" s="14" customFormat="1">
      <c r="B166" s="19"/>
      <c r="C166" s="15"/>
      <c r="D166" s="15"/>
      <c r="E166" s="15"/>
      <c r="F166" s="15"/>
      <c r="G166" s="15"/>
      <c r="H166" s="15"/>
      <c r="I166" s="15"/>
      <c r="J166" s="15" t="s">
        <v>384</v>
      </c>
      <c r="K166" s="15"/>
      <c r="L166" s="15"/>
      <c r="M166" s="15"/>
      <c r="N166" s="15"/>
      <c r="O166" s="15"/>
      <c r="P166" s="15"/>
      <c r="Q166" s="15"/>
      <c r="R166" s="15"/>
      <c r="S166" s="21"/>
    </row>
    <row r="167" spans="2:19" s="14" customFormat="1">
      <c r="B167" s="19"/>
      <c r="C167" s="15"/>
      <c r="D167" s="15"/>
      <c r="E167" s="15"/>
      <c r="F167" s="15"/>
      <c r="G167" s="15"/>
      <c r="H167" s="15"/>
      <c r="I167" s="15"/>
      <c r="J167" s="15" t="s">
        <v>385</v>
      </c>
      <c r="K167" s="15"/>
      <c r="L167" s="15"/>
      <c r="M167" s="15"/>
      <c r="N167" s="15"/>
      <c r="O167" s="15"/>
      <c r="P167" s="15"/>
      <c r="Q167" s="15"/>
      <c r="R167" s="15"/>
      <c r="S167" s="21"/>
    </row>
    <row r="168" spans="2:19" s="14" customFormat="1">
      <c r="B168" s="19"/>
      <c r="C168" s="15"/>
      <c r="D168" s="15"/>
      <c r="E168" s="15"/>
      <c r="F168" s="15"/>
      <c r="G168" s="15"/>
      <c r="H168" s="15"/>
      <c r="I168" s="15"/>
      <c r="J168" s="15" t="s">
        <v>386</v>
      </c>
      <c r="K168" s="15"/>
      <c r="L168" s="15"/>
      <c r="M168" s="15"/>
      <c r="N168" s="15"/>
      <c r="O168" s="15"/>
      <c r="P168" s="15"/>
      <c r="Q168" s="15"/>
      <c r="R168" s="15"/>
      <c r="S168" s="21"/>
    </row>
    <row r="169" spans="2:19" s="14" customFormat="1">
      <c r="B169" s="19"/>
      <c r="C169" s="15"/>
      <c r="D169" s="15"/>
      <c r="E169" s="15"/>
      <c r="F169" s="15"/>
      <c r="G169" s="15"/>
      <c r="H169" s="15"/>
      <c r="I169" s="15"/>
      <c r="J169" s="15" t="s">
        <v>387</v>
      </c>
      <c r="K169" s="15"/>
      <c r="L169" s="15"/>
      <c r="M169" s="15"/>
      <c r="N169" s="15"/>
      <c r="O169" s="15"/>
      <c r="P169" s="15"/>
      <c r="Q169" s="15"/>
      <c r="R169" s="15"/>
      <c r="S169" s="21"/>
    </row>
    <row r="170" spans="2:19" s="14" customFormat="1">
      <c r="B170" s="19"/>
      <c r="C170" s="15"/>
      <c r="D170" s="15"/>
      <c r="E170" s="15"/>
      <c r="F170" s="15"/>
      <c r="G170" s="15"/>
      <c r="H170" s="15"/>
      <c r="I170" s="15"/>
      <c r="J170" s="15" t="s">
        <v>388</v>
      </c>
      <c r="K170" s="15"/>
      <c r="L170" s="15"/>
      <c r="M170" s="15"/>
      <c r="N170" s="15"/>
      <c r="O170" s="15"/>
      <c r="P170" s="15"/>
      <c r="Q170" s="15"/>
      <c r="R170" s="15"/>
      <c r="S170" s="21"/>
    </row>
    <row r="171" spans="2:19" s="14" customFormat="1">
      <c r="B171" s="19"/>
      <c r="C171" s="15"/>
      <c r="D171" s="15"/>
      <c r="E171" s="15"/>
      <c r="F171" s="15"/>
      <c r="G171" s="15"/>
      <c r="H171" s="15"/>
      <c r="I171" s="15"/>
      <c r="J171" s="15" t="s">
        <v>389</v>
      </c>
      <c r="K171" s="15"/>
      <c r="L171" s="15"/>
      <c r="M171" s="15"/>
      <c r="N171" s="15"/>
      <c r="O171" s="15"/>
      <c r="P171" s="15"/>
      <c r="Q171" s="15"/>
      <c r="R171" s="15"/>
      <c r="S171" s="21"/>
    </row>
    <row r="172" spans="2:19" s="14" customFormat="1">
      <c r="B172" s="19"/>
      <c r="C172" s="15"/>
      <c r="D172" s="15"/>
      <c r="E172" s="15"/>
      <c r="F172" s="15"/>
      <c r="G172" s="15"/>
      <c r="H172" s="15"/>
      <c r="I172" s="15"/>
      <c r="J172" s="15" t="s">
        <v>390</v>
      </c>
      <c r="K172" s="15"/>
      <c r="L172" s="15"/>
      <c r="M172" s="15"/>
      <c r="N172" s="15"/>
      <c r="O172" s="15"/>
      <c r="P172" s="15"/>
      <c r="Q172" s="15"/>
      <c r="R172" s="15"/>
      <c r="S172" s="21"/>
    </row>
    <row r="173" spans="2:19" s="14" customFormat="1">
      <c r="B173" s="19"/>
      <c r="C173" s="15"/>
      <c r="D173" s="15"/>
      <c r="E173" s="15"/>
      <c r="F173" s="15"/>
      <c r="G173" s="15"/>
      <c r="H173" s="15"/>
      <c r="I173" s="15"/>
      <c r="J173" s="15" t="s">
        <v>391</v>
      </c>
      <c r="K173" s="15"/>
      <c r="L173" s="15"/>
      <c r="M173" s="15"/>
      <c r="N173" s="15"/>
      <c r="O173" s="15"/>
      <c r="P173" s="15"/>
      <c r="Q173" s="15"/>
      <c r="R173" s="15"/>
      <c r="S173" s="21"/>
    </row>
    <row r="174" spans="2:19" s="14" customFormat="1">
      <c r="B174" s="19"/>
      <c r="C174" s="15"/>
      <c r="D174" s="15"/>
      <c r="E174" s="15"/>
      <c r="F174" s="15"/>
      <c r="G174" s="15"/>
      <c r="H174" s="15"/>
      <c r="I174" s="15"/>
      <c r="J174" s="15" t="s">
        <v>392</v>
      </c>
      <c r="K174" s="15"/>
      <c r="L174" s="15"/>
      <c r="M174" s="15"/>
      <c r="N174" s="15"/>
      <c r="O174" s="15"/>
      <c r="P174" s="15"/>
      <c r="Q174" s="15"/>
      <c r="R174" s="15"/>
      <c r="S174" s="21"/>
    </row>
    <row r="175" spans="2:19" s="14" customFormat="1">
      <c r="B175" s="19"/>
      <c r="C175" s="15"/>
      <c r="D175" s="15"/>
      <c r="E175" s="15"/>
      <c r="F175" s="15"/>
      <c r="G175" s="15"/>
      <c r="H175" s="15"/>
      <c r="I175" s="15"/>
      <c r="J175" s="15" t="s">
        <v>393</v>
      </c>
      <c r="K175" s="15"/>
      <c r="L175" s="15"/>
      <c r="M175" s="15"/>
      <c r="N175" s="15"/>
      <c r="O175" s="15"/>
      <c r="P175" s="15"/>
      <c r="Q175" s="15"/>
      <c r="R175" s="15"/>
      <c r="S175" s="21"/>
    </row>
    <row r="176" spans="2:19" s="14" customFormat="1">
      <c r="B176" s="19"/>
      <c r="C176" s="15"/>
      <c r="D176" s="15"/>
      <c r="E176" s="15"/>
      <c r="F176" s="15"/>
      <c r="G176" s="15"/>
      <c r="H176" s="15"/>
      <c r="I176" s="15"/>
      <c r="J176" s="15" t="s">
        <v>394</v>
      </c>
      <c r="K176" s="15"/>
      <c r="L176" s="15"/>
      <c r="M176" s="15"/>
      <c r="N176" s="15"/>
      <c r="O176" s="15"/>
      <c r="P176" s="15"/>
      <c r="Q176" s="15"/>
      <c r="R176" s="15"/>
      <c r="S176" s="21"/>
    </row>
    <row r="177" spans="2:19" s="14" customFormat="1">
      <c r="B177" s="19"/>
      <c r="C177" s="15"/>
      <c r="D177" s="15"/>
      <c r="E177" s="15"/>
      <c r="F177" s="15"/>
      <c r="G177" s="15"/>
      <c r="H177" s="15"/>
      <c r="I177" s="15"/>
      <c r="J177" s="15" t="s">
        <v>395</v>
      </c>
      <c r="K177" s="15"/>
      <c r="L177" s="15"/>
      <c r="M177" s="15"/>
      <c r="N177" s="15"/>
      <c r="O177" s="15"/>
      <c r="P177" s="15"/>
      <c r="Q177" s="15"/>
      <c r="R177" s="15"/>
      <c r="S177" s="21"/>
    </row>
    <row r="178" spans="2:19" s="14" customFormat="1">
      <c r="B178" s="19"/>
      <c r="C178" s="15"/>
      <c r="D178" s="15"/>
      <c r="E178" s="15"/>
      <c r="F178" s="15"/>
      <c r="G178" s="15"/>
      <c r="H178" s="15"/>
      <c r="I178" s="15"/>
      <c r="J178" s="15" t="s">
        <v>396</v>
      </c>
      <c r="K178" s="15"/>
      <c r="L178" s="15"/>
      <c r="M178" s="15"/>
      <c r="N178" s="15"/>
      <c r="O178" s="15"/>
      <c r="P178" s="15"/>
      <c r="Q178" s="15"/>
      <c r="R178" s="15"/>
      <c r="S178" s="21"/>
    </row>
    <row r="179" spans="2:19" s="14" customFormat="1">
      <c r="B179" s="19"/>
      <c r="C179" s="15"/>
      <c r="D179" s="15"/>
      <c r="E179" s="15"/>
      <c r="F179" s="15"/>
      <c r="G179" s="15"/>
      <c r="H179" s="15"/>
      <c r="I179" s="15"/>
      <c r="J179" s="15" t="s">
        <v>397</v>
      </c>
      <c r="K179" s="15"/>
      <c r="L179" s="15"/>
      <c r="M179" s="15"/>
      <c r="N179" s="15"/>
      <c r="O179" s="15"/>
      <c r="P179" s="15"/>
      <c r="Q179" s="15"/>
      <c r="R179" s="15"/>
      <c r="S179" s="21"/>
    </row>
    <row r="180" spans="2:19" s="14" customFormat="1">
      <c r="B180" s="19"/>
      <c r="C180" s="15"/>
      <c r="D180" s="15"/>
      <c r="E180" s="15"/>
      <c r="F180" s="15"/>
      <c r="G180" s="15"/>
      <c r="H180" s="15"/>
      <c r="I180" s="15"/>
      <c r="J180" s="15" t="s">
        <v>398</v>
      </c>
      <c r="K180" s="15"/>
      <c r="L180" s="15"/>
      <c r="M180" s="15"/>
      <c r="N180" s="15"/>
      <c r="O180" s="15"/>
      <c r="P180" s="15"/>
      <c r="Q180" s="15"/>
      <c r="R180" s="15"/>
      <c r="S180" s="21"/>
    </row>
    <row r="181" spans="2:19" s="14" customFormat="1">
      <c r="B181" s="19"/>
      <c r="C181" s="15"/>
      <c r="D181" s="15"/>
      <c r="E181" s="15"/>
      <c r="F181" s="15"/>
      <c r="G181" s="15"/>
      <c r="H181" s="15"/>
      <c r="I181" s="15"/>
      <c r="J181" s="15" t="s">
        <v>399</v>
      </c>
      <c r="K181" s="15"/>
      <c r="L181" s="15"/>
      <c r="M181" s="15"/>
      <c r="N181" s="15"/>
      <c r="O181" s="15"/>
      <c r="P181" s="15"/>
      <c r="Q181" s="15"/>
      <c r="R181" s="15"/>
      <c r="S181" s="21"/>
    </row>
    <row r="182" spans="2:19" s="14" customFormat="1">
      <c r="B182" s="19"/>
      <c r="C182" s="15"/>
      <c r="D182" s="15"/>
      <c r="E182" s="15"/>
      <c r="F182" s="15"/>
      <c r="G182" s="15"/>
      <c r="H182" s="15"/>
      <c r="I182" s="15"/>
      <c r="J182" s="15" t="s">
        <v>400</v>
      </c>
      <c r="K182" s="15"/>
      <c r="L182" s="15"/>
      <c r="M182" s="15"/>
      <c r="N182" s="15"/>
      <c r="O182" s="15"/>
      <c r="P182" s="15"/>
      <c r="Q182" s="15"/>
      <c r="R182" s="15"/>
      <c r="S182" s="21"/>
    </row>
    <row r="183" spans="2:19" s="14" customFormat="1">
      <c r="B183" s="19"/>
      <c r="C183" s="15"/>
      <c r="D183" s="15"/>
      <c r="E183" s="15"/>
      <c r="F183" s="15"/>
      <c r="G183" s="15"/>
      <c r="H183" s="15"/>
      <c r="I183" s="15"/>
      <c r="J183" s="15" t="s">
        <v>401</v>
      </c>
      <c r="K183" s="15"/>
      <c r="L183" s="15"/>
      <c r="M183" s="15"/>
      <c r="N183" s="15"/>
      <c r="O183" s="15"/>
      <c r="P183" s="15"/>
      <c r="Q183" s="15"/>
      <c r="R183" s="15"/>
      <c r="S183" s="21"/>
    </row>
    <row r="184" spans="2:19" s="14" customFormat="1">
      <c r="B184" s="19"/>
      <c r="C184" s="15"/>
      <c r="D184" s="15"/>
      <c r="E184" s="15"/>
      <c r="F184" s="15"/>
      <c r="G184" s="15"/>
      <c r="H184" s="15"/>
      <c r="I184" s="15"/>
      <c r="J184" s="15" t="s">
        <v>402</v>
      </c>
      <c r="K184" s="15"/>
      <c r="L184" s="15"/>
      <c r="M184" s="15"/>
      <c r="N184" s="15"/>
      <c r="O184" s="15"/>
      <c r="P184" s="15"/>
      <c r="Q184" s="15"/>
      <c r="R184" s="15"/>
      <c r="S184" s="21"/>
    </row>
    <row r="185" spans="2:19" s="14" customFormat="1">
      <c r="B185" s="19"/>
      <c r="C185" s="15"/>
      <c r="D185" s="15"/>
      <c r="E185" s="15"/>
      <c r="F185" s="15"/>
      <c r="G185" s="15"/>
      <c r="H185" s="15"/>
      <c r="I185" s="15"/>
      <c r="J185" s="15" t="s">
        <v>403</v>
      </c>
      <c r="K185" s="15"/>
      <c r="L185" s="15"/>
      <c r="M185" s="15"/>
      <c r="N185" s="15"/>
      <c r="O185" s="15"/>
      <c r="P185" s="15"/>
      <c r="Q185" s="15"/>
      <c r="R185" s="15"/>
      <c r="S185" s="21"/>
    </row>
    <row r="186" spans="2:19" s="14" customFormat="1">
      <c r="B186" s="19"/>
      <c r="C186" s="15"/>
      <c r="D186" s="15"/>
      <c r="E186" s="15"/>
      <c r="F186" s="15"/>
      <c r="G186" s="15"/>
      <c r="H186" s="15"/>
      <c r="I186" s="15"/>
      <c r="J186" s="15" t="s">
        <v>404</v>
      </c>
      <c r="K186" s="15"/>
      <c r="L186" s="15"/>
      <c r="M186" s="15"/>
      <c r="N186" s="15"/>
      <c r="O186" s="15"/>
      <c r="P186" s="15"/>
      <c r="Q186" s="15"/>
      <c r="R186" s="15"/>
      <c r="S186" s="21"/>
    </row>
    <row r="187" spans="2:19" s="14" customFormat="1">
      <c r="B187" s="19"/>
      <c r="C187" s="15"/>
      <c r="D187" s="15"/>
      <c r="E187" s="15"/>
      <c r="F187" s="15"/>
      <c r="G187" s="15"/>
      <c r="H187" s="15"/>
      <c r="I187" s="15"/>
      <c r="J187" s="15" t="s">
        <v>405</v>
      </c>
      <c r="K187" s="15"/>
      <c r="L187" s="15"/>
      <c r="M187" s="15"/>
      <c r="N187" s="15"/>
      <c r="O187" s="15"/>
      <c r="P187" s="15"/>
      <c r="Q187" s="15"/>
      <c r="R187" s="15"/>
      <c r="S187" s="21"/>
    </row>
    <row r="188" spans="2:19" s="14" customFormat="1">
      <c r="B188" s="19"/>
      <c r="C188" s="15"/>
      <c r="D188" s="15"/>
      <c r="E188" s="15"/>
      <c r="F188" s="15"/>
      <c r="G188" s="15"/>
      <c r="H188" s="15"/>
      <c r="I188" s="15"/>
      <c r="J188" s="15" t="s">
        <v>406</v>
      </c>
      <c r="K188" s="15"/>
      <c r="L188" s="15"/>
      <c r="M188" s="15"/>
      <c r="N188" s="15"/>
      <c r="O188" s="15"/>
      <c r="P188" s="15"/>
      <c r="Q188" s="15"/>
      <c r="R188" s="15"/>
      <c r="S188" s="21"/>
    </row>
    <row r="189" spans="2:19" s="14" customFormat="1">
      <c r="B189" s="19"/>
      <c r="C189" s="15"/>
      <c r="D189" s="15"/>
      <c r="E189" s="15"/>
      <c r="F189" s="15"/>
      <c r="G189" s="15"/>
      <c r="H189" s="15"/>
      <c r="I189" s="15"/>
      <c r="J189" s="15" t="s">
        <v>407</v>
      </c>
      <c r="K189" s="15"/>
      <c r="L189" s="15"/>
      <c r="M189" s="15"/>
      <c r="N189" s="15"/>
      <c r="O189" s="15"/>
      <c r="P189" s="15"/>
      <c r="Q189" s="15"/>
      <c r="R189" s="15"/>
      <c r="S189" s="21"/>
    </row>
    <row r="190" spans="2:19" s="14" customFormat="1">
      <c r="B190" s="19"/>
      <c r="C190" s="15"/>
      <c r="D190" s="15"/>
      <c r="E190" s="15"/>
      <c r="F190" s="15"/>
      <c r="G190" s="15"/>
      <c r="H190" s="15"/>
      <c r="I190" s="15"/>
      <c r="J190" s="15" t="s">
        <v>408</v>
      </c>
      <c r="K190" s="15"/>
      <c r="L190" s="15"/>
      <c r="M190" s="15"/>
      <c r="N190" s="15"/>
      <c r="O190" s="15"/>
      <c r="P190" s="15"/>
      <c r="Q190" s="15"/>
      <c r="R190" s="15"/>
      <c r="S190" s="21"/>
    </row>
    <row r="191" spans="2:19" s="14" customFormat="1">
      <c r="B191" s="19"/>
      <c r="C191" s="15"/>
      <c r="D191" s="15"/>
      <c r="E191" s="15"/>
      <c r="F191" s="15"/>
      <c r="G191" s="15"/>
      <c r="H191" s="15"/>
      <c r="I191" s="15"/>
      <c r="J191" s="15" t="s">
        <v>409</v>
      </c>
      <c r="K191" s="15"/>
      <c r="L191" s="15"/>
      <c r="M191" s="15"/>
      <c r="N191" s="15"/>
      <c r="O191" s="15"/>
      <c r="P191" s="15"/>
      <c r="Q191" s="15"/>
      <c r="R191" s="15"/>
      <c r="S191" s="21"/>
    </row>
    <row r="192" spans="2:19" s="14" customFormat="1">
      <c r="B192" s="19"/>
      <c r="C192" s="15"/>
      <c r="D192" s="15"/>
      <c r="E192" s="15"/>
      <c r="F192" s="15"/>
      <c r="G192" s="15"/>
      <c r="H192" s="15"/>
      <c r="I192" s="15"/>
      <c r="J192" s="15" t="s">
        <v>410</v>
      </c>
      <c r="K192" s="15"/>
      <c r="L192" s="15"/>
      <c r="M192" s="15"/>
      <c r="N192" s="15"/>
      <c r="O192" s="15"/>
      <c r="P192" s="15"/>
      <c r="Q192" s="15"/>
      <c r="R192" s="15"/>
      <c r="S192" s="21"/>
    </row>
    <row r="193" spans="2:19" s="14" customFormat="1">
      <c r="B193" s="19"/>
      <c r="C193" s="15"/>
      <c r="D193" s="15"/>
      <c r="E193" s="15"/>
      <c r="F193" s="15"/>
      <c r="G193" s="15"/>
      <c r="H193" s="15"/>
      <c r="I193" s="15"/>
      <c r="J193" s="15" t="s">
        <v>411</v>
      </c>
      <c r="K193" s="15"/>
      <c r="L193" s="15"/>
      <c r="M193" s="15"/>
      <c r="N193" s="15"/>
      <c r="O193" s="15"/>
      <c r="P193" s="15"/>
      <c r="Q193" s="15"/>
      <c r="R193" s="15"/>
      <c r="S193" s="21"/>
    </row>
    <row r="194" spans="2:19" s="14" customFormat="1">
      <c r="B194" s="19"/>
      <c r="C194" s="15"/>
      <c r="D194" s="15"/>
      <c r="E194" s="15"/>
      <c r="F194" s="15"/>
      <c r="G194" s="15"/>
      <c r="H194" s="15"/>
      <c r="I194" s="15"/>
      <c r="J194" s="15" t="s">
        <v>412</v>
      </c>
      <c r="K194" s="15"/>
      <c r="L194" s="15"/>
      <c r="M194" s="15"/>
      <c r="N194" s="15"/>
      <c r="O194" s="15"/>
      <c r="P194" s="15"/>
      <c r="Q194" s="15"/>
      <c r="R194" s="15"/>
      <c r="S194" s="21"/>
    </row>
    <row r="195" spans="2:19" s="14" customFormat="1">
      <c r="B195" s="19"/>
      <c r="C195" s="15"/>
      <c r="D195" s="15"/>
      <c r="E195" s="15"/>
      <c r="F195" s="15"/>
      <c r="G195" s="15"/>
      <c r="H195" s="15"/>
      <c r="I195" s="15"/>
      <c r="J195" s="15" t="s">
        <v>413</v>
      </c>
      <c r="K195" s="15"/>
      <c r="L195" s="15"/>
      <c r="M195" s="15"/>
      <c r="N195" s="15"/>
      <c r="O195" s="15"/>
      <c r="P195" s="15"/>
      <c r="Q195" s="15"/>
      <c r="R195" s="15"/>
      <c r="S195" s="21"/>
    </row>
    <row r="196" spans="2:19" s="14" customFormat="1">
      <c r="B196" s="19"/>
      <c r="C196" s="15"/>
      <c r="D196" s="15"/>
      <c r="E196" s="15"/>
      <c r="F196" s="15"/>
      <c r="G196" s="15"/>
      <c r="H196" s="15"/>
      <c r="I196" s="15"/>
      <c r="J196" s="15" t="s">
        <v>414</v>
      </c>
      <c r="K196" s="15"/>
      <c r="L196" s="15"/>
      <c r="M196" s="15"/>
      <c r="N196" s="15"/>
      <c r="O196" s="15"/>
      <c r="P196" s="15"/>
      <c r="Q196" s="15"/>
      <c r="R196" s="15"/>
      <c r="S196" s="21"/>
    </row>
    <row r="197" spans="2:19" s="14" customFormat="1">
      <c r="B197" s="19"/>
      <c r="C197" s="15"/>
      <c r="D197" s="15"/>
      <c r="E197" s="15"/>
      <c r="F197" s="15"/>
      <c r="G197" s="15"/>
      <c r="H197" s="15"/>
      <c r="I197" s="15"/>
      <c r="J197" s="15" t="s">
        <v>415</v>
      </c>
      <c r="K197" s="15"/>
      <c r="L197" s="15"/>
      <c r="M197" s="15"/>
      <c r="N197" s="15"/>
      <c r="O197" s="15"/>
      <c r="P197" s="15"/>
      <c r="Q197" s="15"/>
      <c r="R197" s="15"/>
      <c r="S197" s="21"/>
    </row>
    <row r="198" spans="2:19" s="14" customFormat="1">
      <c r="B198" s="19"/>
      <c r="C198" s="15"/>
      <c r="D198" s="15"/>
      <c r="E198" s="15"/>
      <c r="F198" s="15"/>
      <c r="G198" s="15"/>
      <c r="H198" s="15"/>
      <c r="I198" s="15"/>
      <c r="J198" s="15" t="s">
        <v>416</v>
      </c>
      <c r="K198" s="15"/>
      <c r="L198" s="15"/>
      <c r="M198" s="15"/>
      <c r="N198" s="15"/>
      <c r="O198" s="15"/>
      <c r="P198" s="15"/>
      <c r="Q198" s="15"/>
      <c r="R198" s="15"/>
      <c r="S198" s="21"/>
    </row>
    <row r="199" spans="2:19" s="14" customFormat="1">
      <c r="B199" s="19"/>
      <c r="C199" s="15"/>
      <c r="D199" s="15"/>
      <c r="E199" s="15"/>
      <c r="F199" s="15"/>
      <c r="G199" s="15"/>
      <c r="H199" s="15"/>
      <c r="I199" s="15"/>
      <c r="J199" s="15" t="s">
        <v>417</v>
      </c>
      <c r="K199" s="15"/>
      <c r="L199" s="15"/>
      <c r="M199" s="15"/>
      <c r="N199" s="15"/>
      <c r="O199" s="15"/>
      <c r="P199" s="15"/>
      <c r="Q199" s="15"/>
      <c r="R199" s="15"/>
      <c r="S199" s="21"/>
    </row>
    <row r="200" spans="2:19" s="14" customFormat="1">
      <c r="B200" s="19"/>
      <c r="C200" s="15"/>
      <c r="D200" s="15"/>
      <c r="E200" s="15"/>
      <c r="F200" s="15"/>
      <c r="G200" s="15"/>
      <c r="H200" s="15"/>
      <c r="I200" s="15"/>
      <c r="J200" s="15" t="s">
        <v>418</v>
      </c>
      <c r="K200" s="15"/>
      <c r="L200" s="15"/>
      <c r="M200" s="15"/>
      <c r="N200" s="15"/>
      <c r="O200" s="15"/>
      <c r="P200" s="15"/>
      <c r="Q200" s="15"/>
      <c r="R200" s="15"/>
      <c r="S200" s="21"/>
    </row>
    <row r="201" spans="2:19" s="14" customFormat="1">
      <c r="B201" s="19"/>
      <c r="C201" s="15"/>
      <c r="D201" s="15"/>
      <c r="E201" s="15"/>
      <c r="F201" s="15"/>
      <c r="G201" s="15"/>
      <c r="H201" s="15"/>
      <c r="I201" s="15"/>
      <c r="J201" s="15" t="s">
        <v>419</v>
      </c>
      <c r="K201" s="15"/>
      <c r="L201" s="15"/>
      <c r="M201" s="15"/>
      <c r="N201" s="15"/>
      <c r="O201" s="15"/>
      <c r="P201" s="15"/>
      <c r="Q201" s="15"/>
      <c r="R201" s="15"/>
      <c r="S201" s="21"/>
    </row>
    <row r="202" spans="2:19" s="14" customFormat="1">
      <c r="B202" s="19"/>
      <c r="C202" s="15"/>
      <c r="D202" s="15"/>
      <c r="E202" s="15"/>
      <c r="F202" s="15"/>
      <c r="G202" s="15"/>
      <c r="H202" s="15"/>
      <c r="I202" s="15"/>
      <c r="J202" s="15" t="s">
        <v>420</v>
      </c>
      <c r="K202" s="15"/>
      <c r="L202" s="15"/>
      <c r="M202" s="15"/>
      <c r="N202" s="15"/>
      <c r="O202" s="15"/>
      <c r="P202" s="15"/>
      <c r="Q202" s="15"/>
      <c r="R202" s="15"/>
      <c r="S202" s="21"/>
    </row>
    <row r="203" spans="2:19" s="14" customFormat="1">
      <c r="B203" s="19"/>
      <c r="C203" s="15"/>
      <c r="D203" s="15"/>
      <c r="E203" s="15"/>
      <c r="F203" s="15"/>
      <c r="G203" s="15"/>
      <c r="H203" s="15"/>
      <c r="I203" s="15"/>
      <c r="J203" s="15" t="s">
        <v>421</v>
      </c>
      <c r="K203" s="15"/>
      <c r="L203" s="15"/>
      <c r="M203" s="15"/>
      <c r="N203" s="15"/>
      <c r="O203" s="15"/>
      <c r="P203" s="15"/>
      <c r="Q203" s="15"/>
      <c r="R203" s="15"/>
      <c r="S203" s="21"/>
    </row>
    <row r="204" spans="2:19" s="14" customFormat="1">
      <c r="B204" s="19"/>
      <c r="C204" s="15"/>
      <c r="D204" s="15"/>
      <c r="E204" s="15"/>
      <c r="F204" s="15"/>
      <c r="G204" s="15"/>
      <c r="H204" s="15"/>
      <c r="I204" s="15"/>
      <c r="J204" s="15" t="s">
        <v>422</v>
      </c>
      <c r="K204" s="15"/>
      <c r="L204" s="15"/>
      <c r="M204" s="15"/>
      <c r="N204" s="15"/>
      <c r="O204" s="15"/>
      <c r="P204" s="15"/>
      <c r="Q204" s="15"/>
      <c r="R204" s="15"/>
      <c r="S204" s="21"/>
    </row>
    <row r="205" spans="2:19" s="14" customFormat="1">
      <c r="B205" s="19"/>
      <c r="C205" s="15"/>
      <c r="D205" s="15"/>
      <c r="E205" s="15"/>
      <c r="F205" s="15"/>
      <c r="G205" s="15"/>
      <c r="H205" s="15"/>
      <c r="I205" s="15"/>
      <c r="J205" s="15" t="s">
        <v>423</v>
      </c>
      <c r="K205" s="15"/>
      <c r="L205" s="15"/>
      <c r="M205" s="15"/>
      <c r="N205" s="15"/>
      <c r="O205" s="15"/>
      <c r="P205" s="15"/>
      <c r="Q205" s="15"/>
      <c r="R205" s="15"/>
      <c r="S205" s="21"/>
    </row>
    <row r="206" spans="2:19" s="14" customFormat="1">
      <c r="B206" s="19"/>
      <c r="C206" s="15"/>
      <c r="D206" s="15"/>
      <c r="E206" s="15"/>
      <c r="F206" s="15"/>
      <c r="G206" s="15"/>
      <c r="H206" s="15"/>
      <c r="I206" s="15"/>
      <c r="J206" s="15" t="s">
        <v>424</v>
      </c>
      <c r="K206" s="15"/>
      <c r="L206" s="15"/>
      <c r="M206" s="15"/>
      <c r="N206" s="15"/>
      <c r="O206" s="15"/>
      <c r="P206" s="15"/>
      <c r="Q206" s="15"/>
      <c r="R206" s="15"/>
      <c r="S206" s="21"/>
    </row>
    <row r="207" spans="2:19" s="14" customFormat="1">
      <c r="B207" s="19"/>
      <c r="C207" s="15"/>
      <c r="D207" s="15"/>
      <c r="E207" s="15"/>
      <c r="F207" s="15"/>
      <c r="G207" s="15"/>
      <c r="H207" s="15"/>
      <c r="I207" s="15"/>
      <c r="J207" s="15" t="s">
        <v>425</v>
      </c>
      <c r="K207" s="15"/>
      <c r="L207" s="15"/>
      <c r="M207" s="15"/>
      <c r="N207" s="15"/>
      <c r="O207" s="15"/>
      <c r="P207" s="15"/>
      <c r="Q207" s="15"/>
      <c r="R207" s="15"/>
      <c r="S207" s="21"/>
    </row>
    <row r="208" spans="2:19" s="14" customFormat="1">
      <c r="B208" s="19"/>
      <c r="C208" s="15"/>
      <c r="D208" s="15"/>
      <c r="E208" s="15"/>
      <c r="F208" s="15"/>
      <c r="G208" s="15"/>
      <c r="H208" s="15"/>
      <c r="I208" s="15"/>
      <c r="J208" s="15" t="s">
        <v>426</v>
      </c>
      <c r="K208" s="15"/>
      <c r="L208" s="15"/>
      <c r="M208" s="15"/>
      <c r="N208" s="15"/>
      <c r="O208" s="15"/>
      <c r="P208" s="15"/>
      <c r="Q208" s="15"/>
      <c r="R208" s="15"/>
      <c r="S208" s="21"/>
    </row>
    <row r="209" spans="2:19" s="14" customFormat="1">
      <c r="B209" s="19"/>
      <c r="C209" s="15"/>
      <c r="D209" s="15"/>
      <c r="E209" s="15"/>
      <c r="F209" s="15"/>
      <c r="G209" s="15"/>
      <c r="H209" s="15"/>
      <c r="I209" s="15"/>
      <c r="J209" s="15" t="s">
        <v>427</v>
      </c>
      <c r="K209" s="15"/>
      <c r="L209" s="15"/>
      <c r="M209" s="15"/>
      <c r="N209" s="15"/>
      <c r="O209" s="15"/>
      <c r="P209" s="15"/>
      <c r="Q209" s="15"/>
      <c r="R209" s="15"/>
      <c r="S209" s="21"/>
    </row>
    <row r="210" spans="2:19" s="14" customFormat="1">
      <c r="B210" s="19"/>
      <c r="C210" s="15"/>
      <c r="D210" s="15"/>
      <c r="E210" s="15"/>
      <c r="F210" s="15"/>
      <c r="G210" s="15"/>
      <c r="H210" s="15"/>
      <c r="I210" s="15"/>
      <c r="J210" s="15" t="s">
        <v>428</v>
      </c>
      <c r="K210" s="15"/>
      <c r="L210" s="15"/>
      <c r="M210" s="15"/>
      <c r="N210" s="15"/>
      <c r="O210" s="15"/>
      <c r="P210" s="15"/>
      <c r="Q210" s="15"/>
      <c r="R210" s="15"/>
      <c r="S210" s="21"/>
    </row>
    <row r="211" spans="2:19" s="14" customFormat="1">
      <c r="B211" s="19"/>
      <c r="C211" s="15"/>
      <c r="D211" s="15"/>
      <c r="E211" s="15"/>
      <c r="F211" s="15"/>
      <c r="G211" s="15"/>
      <c r="H211" s="15"/>
      <c r="I211" s="15"/>
      <c r="J211" s="15" t="s">
        <v>429</v>
      </c>
      <c r="K211" s="15"/>
      <c r="L211" s="15"/>
      <c r="M211" s="15"/>
      <c r="N211" s="15"/>
      <c r="O211" s="15"/>
      <c r="P211" s="15"/>
      <c r="Q211" s="15"/>
      <c r="R211" s="15"/>
      <c r="S211" s="21"/>
    </row>
    <row r="212" spans="2:19" s="14" customFormat="1">
      <c r="B212" s="19"/>
      <c r="C212" s="15"/>
      <c r="D212" s="15"/>
      <c r="E212" s="15"/>
      <c r="F212" s="15"/>
      <c r="G212" s="15"/>
      <c r="H212" s="15"/>
      <c r="I212" s="15"/>
      <c r="J212" s="15" t="s">
        <v>430</v>
      </c>
      <c r="K212" s="15"/>
      <c r="L212" s="15"/>
      <c r="M212" s="15"/>
      <c r="N212" s="15"/>
      <c r="O212" s="15"/>
      <c r="P212" s="15"/>
      <c r="Q212" s="15"/>
      <c r="R212" s="15"/>
      <c r="S212" s="21"/>
    </row>
    <row r="213" spans="2:19" s="14" customFormat="1">
      <c r="B213" s="19"/>
      <c r="C213" s="15"/>
      <c r="D213" s="15"/>
      <c r="E213" s="15"/>
      <c r="F213" s="15"/>
      <c r="G213" s="15"/>
      <c r="H213" s="15"/>
      <c r="I213" s="15"/>
      <c r="J213" s="15" t="s">
        <v>431</v>
      </c>
      <c r="K213" s="15"/>
      <c r="L213" s="15"/>
      <c r="M213" s="15"/>
      <c r="N213" s="15"/>
      <c r="O213" s="15"/>
      <c r="P213" s="15"/>
      <c r="Q213" s="15"/>
      <c r="R213" s="15"/>
      <c r="S213" s="21"/>
    </row>
    <row r="214" spans="2:19" s="14" customFormat="1">
      <c r="B214" s="19"/>
      <c r="C214" s="15"/>
      <c r="D214" s="15"/>
      <c r="E214" s="15"/>
      <c r="F214" s="15"/>
      <c r="G214" s="15"/>
      <c r="H214" s="15"/>
      <c r="I214" s="15"/>
      <c r="J214" s="15" t="s">
        <v>432</v>
      </c>
      <c r="K214" s="15"/>
      <c r="L214" s="15"/>
      <c r="M214" s="15"/>
      <c r="N214" s="15"/>
      <c r="O214" s="15"/>
      <c r="P214" s="15"/>
      <c r="Q214" s="15"/>
      <c r="R214" s="15"/>
      <c r="S214" s="21"/>
    </row>
    <row r="215" spans="2:19" s="14" customFormat="1">
      <c r="B215" s="19"/>
      <c r="C215" s="15"/>
      <c r="D215" s="15"/>
      <c r="E215" s="15"/>
      <c r="F215" s="15"/>
      <c r="G215" s="15"/>
      <c r="H215" s="15"/>
      <c r="I215" s="15"/>
      <c r="J215" s="15" t="s">
        <v>433</v>
      </c>
      <c r="K215" s="15"/>
      <c r="L215" s="15"/>
      <c r="M215" s="15"/>
      <c r="N215" s="15"/>
      <c r="O215" s="15"/>
      <c r="P215" s="15"/>
      <c r="Q215" s="15"/>
      <c r="R215" s="15"/>
      <c r="S215" s="21"/>
    </row>
    <row r="216" spans="2:19" s="14" customFormat="1">
      <c r="B216" s="19"/>
      <c r="C216" s="15"/>
      <c r="D216" s="15"/>
      <c r="E216" s="15"/>
      <c r="F216" s="15"/>
      <c r="G216" s="15"/>
      <c r="H216" s="15"/>
      <c r="I216" s="15"/>
      <c r="J216" s="15" t="s">
        <v>434</v>
      </c>
      <c r="K216" s="15"/>
      <c r="L216" s="15"/>
      <c r="M216" s="15"/>
      <c r="N216" s="15"/>
      <c r="O216" s="15"/>
      <c r="P216" s="15"/>
      <c r="Q216" s="15"/>
      <c r="R216" s="15"/>
      <c r="S216" s="21"/>
    </row>
    <row r="217" spans="2:19" s="14" customFormat="1">
      <c r="B217" s="19"/>
      <c r="C217" s="15"/>
      <c r="D217" s="15"/>
      <c r="E217" s="15"/>
      <c r="F217" s="15"/>
      <c r="G217" s="15"/>
      <c r="H217" s="15"/>
      <c r="I217" s="15"/>
      <c r="J217" s="15" t="s">
        <v>435</v>
      </c>
      <c r="K217" s="15"/>
      <c r="L217" s="15"/>
      <c r="M217" s="15"/>
      <c r="N217" s="15"/>
      <c r="O217" s="15"/>
      <c r="P217" s="15"/>
      <c r="Q217" s="15"/>
      <c r="R217" s="15"/>
      <c r="S217" s="21"/>
    </row>
    <row r="218" spans="2:19" s="14" customFormat="1">
      <c r="B218" s="19"/>
      <c r="C218" s="15"/>
      <c r="D218" s="15"/>
      <c r="E218" s="15"/>
      <c r="F218" s="15"/>
      <c r="G218" s="15"/>
      <c r="H218" s="15"/>
      <c r="I218" s="15"/>
      <c r="J218" s="15" t="s">
        <v>436</v>
      </c>
      <c r="K218" s="15"/>
      <c r="L218" s="15"/>
      <c r="M218" s="15"/>
      <c r="N218" s="15"/>
      <c r="O218" s="15"/>
      <c r="P218" s="15"/>
      <c r="Q218" s="15"/>
      <c r="R218" s="15"/>
      <c r="S218" s="21"/>
    </row>
    <row r="219" spans="2:19" s="14" customFormat="1">
      <c r="B219" s="19"/>
      <c r="C219" s="15"/>
      <c r="D219" s="15"/>
      <c r="E219" s="15"/>
      <c r="F219" s="15"/>
      <c r="G219" s="15"/>
      <c r="H219" s="15"/>
      <c r="I219" s="15"/>
      <c r="J219" s="15" t="s">
        <v>437</v>
      </c>
      <c r="K219" s="15"/>
      <c r="L219" s="15"/>
      <c r="M219" s="15"/>
      <c r="N219" s="15"/>
      <c r="O219" s="15"/>
      <c r="P219" s="15"/>
      <c r="Q219" s="15"/>
      <c r="R219" s="15"/>
      <c r="S219" s="21"/>
    </row>
    <row r="220" spans="2:19" s="14" customFormat="1">
      <c r="B220" s="19"/>
      <c r="C220" s="15"/>
      <c r="D220" s="15"/>
      <c r="E220" s="15"/>
      <c r="F220" s="15"/>
      <c r="G220" s="15"/>
      <c r="H220" s="15"/>
      <c r="I220" s="15"/>
      <c r="J220" s="15" t="s">
        <v>438</v>
      </c>
      <c r="K220" s="15"/>
      <c r="L220" s="15"/>
      <c r="M220" s="15"/>
      <c r="N220" s="15"/>
      <c r="O220" s="15"/>
      <c r="P220" s="15"/>
      <c r="Q220" s="15"/>
      <c r="R220" s="15"/>
      <c r="S220" s="21"/>
    </row>
    <row r="221" spans="2:19" s="14" customFormat="1">
      <c r="B221" s="19"/>
      <c r="C221" s="15"/>
      <c r="D221" s="15"/>
      <c r="E221" s="15"/>
      <c r="F221" s="15"/>
      <c r="G221" s="15"/>
      <c r="H221" s="15"/>
      <c r="I221" s="15"/>
      <c r="J221" s="15" t="s">
        <v>439</v>
      </c>
      <c r="K221" s="15"/>
      <c r="L221" s="15"/>
      <c r="M221" s="15"/>
      <c r="N221" s="15"/>
      <c r="O221" s="15"/>
      <c r="P221" s="15"/>
      <c r="Q221" s="15"/>
      <c r="R221" s="15"/>
      <c r="S221" s="21"/>
    </row>
    <row r="222" spans="2:19" s="14" customFormat="1">
      <c r="B222" s="19"/>
      <c r="C222" s="15"/>
      <c r="D222" s="15"/>
      <c r="E222" s="15"/>
      <c r="F222" s="15"/>
      <c r="G222" s="15"/>
      <c r="H222" s="15"/>
      <c r="I222" s="15"/>
      <c r="J222" s="15" t="s">
        <v>440</v>
      </c>
      <c r="K222" s="15"/>
      <c r="L222" s="15"/>
      <c r="M222" s="15"/>
      <c r="N222" s="15"/>
      <c r="O222" s="15"/>
      <c r="P222" s="15"/>
      <c r="Q222" s="15"/>
      <c r="R222" s="15"/>
      <c r="S222" s="21"/>
    </row>
    <row r="223" spans="2:19" s="14" customFormat="1">
      <c r="B223" s="19"/>
      <c r="C223" s="15"/>
      <c r="D223" s="15"/>
      <c r="E223" s="15"/>
      <c r="F223" s="15"/>
      <c r="G223" s="15"/>
      <c r="H223" s="15"/>
      <c r="I223" s="15"/>
      <c r="J223" s="15" t="s">
        <v>441</v>
      </c>
      <c r="K223" s="15"/>
      <c r="L223" s="15"/>
      <c r="M223" s="15"/>
      <c r="N223" s="15"/>
      <c r="O223" s="15"/>
      <c r="P223" s="15"/>
      <c r="Q223" s="15"/>
      <c r="R223" s="15"/>
      <c r="S223" s="21"/>
    </row>
    <row r="224" spans="2:19" s="14" customFormat="1">
      <c r="B224" s="19"/>
      <c r="C224" s="15"/>
      <c r="D224" s="15"/>
      <c r="E224" s="15"/>
      <c r="F224" s="15"/>
      <c r="G224" s="15"/>
      <c r="H224" s="15"/>
      <c r="I224" s="15"/>
      <c r="J224" s="15" t="s">
        <v>442</v>
      </c>
      <c r="K224" s="15"/>
      <c r="L224" s="15"/>
      <c r="M224" s="15"/>
      <c r="N224" s="15"/>
      <c r="O224" s="15"/>
      <c r="P224" s="15"/>
      <c r="Q224" s="15"/>
      <c r="R224" s="15"/>
      <c r="S224" s="21"/>
    </row>
    <row r="225" spans="2:19" s="14" customFormat="1">
      <c r="B225" s="19"/>
      <c r="C225" s="15"/>
      <c r="D225" s="15"/>
      <c r="E225" s="15"/>
      <c r="F225" s="15"/>
      <c r="G225" s="15"/>
      <c r="H225" s="15"/>
      <c r="I225" s="15"/>
      <c r="J225" s="15" t="s">
        <v>443</v>
      </c>
      <c r="K225" s="15"/>
      <c r="L225" s="15"/>
      <c r="M225" s="15"/>
      <c r="N225" s="15"/>
      <c r="O225" s="15"/>
      <c r="P225" s="15"/>
      <c r="Q225" s="15"/>
      <c r="R225" s="15"/>
      <c r="S225" s="21"/>
    </row>
    <row r="226" spans="2:19" s="14" customFormat="1">
      <c r="B226" s="19"/>
      <c r="C226" s="15"/>
      <c r="D226" s="15"/>
      <c r="E226" s="15"/>
      <c r="F226" s="15"/>
      <c r="G226" s="15"/>
      <c r="H226" s="15"/>
      <c r="I226" s="15"/>
      <c r="J226" s="15" t="s">
        <v>444</v>
      </c>
      <c r="K226" s="15"/>
      <c r="L226" s="15"/>
      <c r="M226" s="15"/>
      <c r="N226" s="15"/>
      <c r="O226" s="15"/>
      <c r="P226" s="15"/>
      <c r="Q226" s="15"/>
      <c r="R226" s="15"/>
      <c r="S226" s="21"/>
    </row>
    <row r="227" spans="2:19" s="14" customFormat="1">
      <c r="B227" s="19"/>
      <c r="C227" s="15"/>
      <c r="D227" s="15"/>
      <c r="E227" s="15"/>
      <c r="F227" s="15"/>
      <c r="G227" s="15"/>
      <c r="H227" s="15"/>
      <c r="I227" s="15"/>
      <c r="J227" s="15" t="s">
        <v>445</v>
      </c>
      <c r="K227" s="15"/>
      <c r="L227" s="15"/>
      <c r="M227" s="15"/>
      <c r="N227" s="15"/>
      <c r="O227" s="15"/>
      <c r="P227" s="15"/>
      <c r="Q227" s="15"/>
      <c r="R227" s="15"/>
      <c r="S227" s="21"/>
    </row>
    <row r="228" spans="2:19" s="14" customFormat="1">
      <c r="B228" s="19"/>
      <c r="C228" s="15"/>
      <c r="D228" s="15"/>
      <c r="E228" s="15"/>
      <c r="F228" s="15"/>
      <c r="G228" s="15"/>
      <c r="H228" s="15"/>
      <c r="I228" s="15"/>
      <c r="J228" s="15" t="s">
        <v>446</v>
      </c>
      <c r="K228" s="15"/>
      <c r="L228" s="15"/>
      <c r="M228" s="15"/>
      <c r="N228" s="15"/>
      <c r="O228" s="15"/>
      <c r="P228" s="15"/>
      <c r="Q228" s="15"/>
      <c r="R228" s="15"/>
      <c r="S228" s="21"/>
    </row>
    <row r="229" spans="2:19" s="14" customFormat="1">
      <c r="B229" s="19"/>
      <c r="C229" s="15"/>
      <c r="D229" s="15"/>
      <c r="E229" s="15"/>
      <c r="F229" s="15"/>
      <c r="G229" s="15"/>
      <c r="H229" s="15"/>
      <c r="I229" s="15"/>
      <c r="J229" s="15" t="s">
        <v>447</v>
      </c>
      <c r="K229" s="15"/>
      <c r="L229" s="15"/>
      <c r="M229" s="15"/>
      <c r="N229" s="15"/>
      <c r="O229" s="15"/>
      <c r="P229" s="15"/>
      <c r="Q229" s="15"/>
      <c r="R229" s="15"/>
      <c r="S229" s="21"/>
    </row>
    <row r="230" spans="2:19" s="14" customFormat="1">
      <c r="B230" s="19"/>
      <c r="C230" s="15"/>
      <c r="D230" s="15"/>
      <c r="E230" s="15"/>
      <c r="F230" s="15"/>
      <c r="G230" s="15"/>
      <c r="H230" s="15"/>
      <c r="I230" s="15"/>
      <c r="J230" s="15" t="s">
        <v>448</v>
      </c>
      <c r="K230" s="15"/>
      <c r="L230" s="15"/>
      <c r="M230" s="15"/>
      <c r="N230" s="15"/>
      <c r="O230" s="15"/>
      <c r="P230" s="15"/>
      <c r="Q230" s="15"/>
      <c r="R230" s="15"/>
      <c r="S230" s="21"/>
    </row>
    <row r="231" spans="2:19" s="14" customFormat="1">
      <c r="B231" s="19"/>
      <c r="C231" s="15"/>
      <c r="D231" s="15"/>
      <c r="E231" s="15"/>
      <c r="F231" s="15"/>
      <c r="G231" s="15"/>
      <c r="H231" s="15"/>
      <c r="I231" s="15"/>
      <c r="J231" s="15" t="s">
        <v>449</v>
      </c>
      <c r="K231" s="15"/>
      <c r="L231" s="15"/>
      <c r="M231" s="15"/>
      <c r="N231" s="15"/>
      <c r="O231" s="15"/>
      <c r="P231" s="15"/>
      <c r="Q231" s="15"/>
      <c r="R231" s="15"/>
      <c r="S231" s="21"/>
    </row>
    <row r="232" spans="2:19" s="14" customFormat="1">
      <c r="B232" s="19"/>
      <c r="C232" s="15"/>
      <c r="D232" s="15"/>
      <c r="E232" s="15"/>
      <c r="F232" s="15"/>
      <c r="G232" s="15"/>
      <c r="H232" s="15"/>
      <c r="I232" s="15"/>
      <c r="J232" s="15" t="s">
        <v>450</v>
      </c>
      <c r="K232" s="15"/>
      <c r="L232" s="15"/>
      <c r="M232" s="15"/>
      <c r="N232" s="15"/>
      <c r="O232" s="15"/>
      <c r="P232" s="15"/>
      <c r="Q232" s="15"/>
      <c r="R232" s="15"/>
      <c r="S232" s="21"/>
    </row>
    <row r="233" spans="2:19" s="14" customFormat="1">
      <c r="B233" s="19"/>
      <c r="C233" s="15"/>
      <c r="D233" s="15"/>
      <c r="E233" s="15"/>
      <c r="F233" s="15"/>
      <c r="G233" s="15"/>
      <c r="H233" s="15"/>
      <c r="I233" s="15"/>
      <c r="J233" s="15" t="s">
        <v>451</v>
      </c>
      <c r="K233" s="15"/>
      <c r="L233" s="15"/>
      <c r="M233" s="15"/>
      <c r="N233" s="15"/>
      <c r="O233" s="15"/>
      <c r="P233" s="15"/>
      <c r="Q233" s="15"/>
      <c r="R233" s="15"/>
      <c r="S233" s="21"/>
    </row>
    <row r="234" spans="2:19" s="14" customFormat="1">
      <c r="B234" s="19"/>
      <c r="C234" s="15"/>
      <c r="D234" s="15"/>
      <c r="E234" s="15"/>
      <c r="F234" s="15"/>
      <c r="G234" s="15"/>
      <c r="H234" s="15"/>
      <c r="I234" s="15"/>
      <c r="J234" s="15" t="s">
        <v>452</v>
      </c>
      <c r="K234" s="15"/>
      <c r="L234" s="15"/>
      <c r="M234" s="15"/>
      <c r="N234" s="15"/>
      <c r="O234" s="15"/>
      <c r="P234" s="15"/>
      <c r="Q234" s="15"/>
      <c r="R234" s="15"/>
      <c r="S234" s="21"/>
    </row>
    <row r="235" spans="2:19" s="14" customFormat="1">
      <c r="B235" s="19"/>
      <c r="C235" s="15"/>
      <c r="D235" s="15"/>
      <c r="E235" s="15"/>
      <c r="F235" s="15"/>
      <c r="G235" s="15"/>
      <c r="H235" s="15"/>
      <c r="I235" s="15"/>
      <c r="J235" s="15" t="s">
        <v>453</v>
      </c>
      <c r="K235" s="15"/>
      <c r="L235" s="15"/>
      <c r="M235" s="15"/>
      <c r="N235" s="15"/>
      <c r="O235" s="15"/>
      <c r="P235" s="15"/>
      <c r="Q235" s="15"/>
      <c r="R235" s="15"/>
      <c r="S235" s="21"/>
    </row>
    <row r="236" spans="2:19" s="14" customFormat="1">
      <c r="B236" s="19"/>
      <c r="C236" s="15"/>
      <c r="D236" s="15"/>
      <c r="E236" s="15"/>
      <c r="F236" s="15"/>
      <c r="G236" s="15"/>
      <c r="H236" s="15"/>
      <c r="I236" s="15"/>
      <c r="J236" s="15" t="s">
        <v>454</v>
      </c>
      <c r="K236" s="15"/>
      <c r="L236" s="15"/>
      <c r="M236" s="15"/>
      <c r="N236" s="15"/>
      <c r="O236" s="15"/>
      <c r="P236" s="15"/>
      <c r="Q236" s="15"/>
      <c r="R236" s="15"/>
      <c r="S236" s="21"/>
    </row>
    <row r="237" spans="2:19" s="14" customFormat="1">
      <c r="B237" s="19"/>
      <c r="C237" s="15"/>
      <c r="D237" s="15"/>
      <c r="E237" s="15"/>
      <c r="F237" s="15"/>
      <c r="G237" s="15"/>
      <c r="H237" s="15"/>
      <c r="I237" s="15"/>
      <c r="J237" s="15" t="s">
        <v>455</v>
      </c>
      <c r="K237" s="15"/>
      <c r="L237" s="15"/>
      <c r="M237" s="15"/>
      <c r="N237" s="15"/>
      <c r="O237" s="15"/>
      <c r="P237" s="15"/>
      <c r="Q237" s="15"/>
      <c r="R237" s="15"/>
      <c r="S237" s="21"/>
    </row>
    <row r="238" spans="2:19" s="14" customFormat="1">
      <c r="B238" s="19"/>
      <c r="C238" s="15"/>
      <c r="D238" s="15"/>
      <c r="E238" s="15"/>
      <c r="F238" s="15"/>
      <c r="G238" s="15"/>
      <c r="H238" s="15"/>
      <c r="I238" s="15"/>
      <c r="J238" s="15" t="s">
        <v>456</v>
      </c>
      <c r="K238" s="15"/>
      <c r="L238" s="15"/>
      <c r="M238" s="15"/>
      <c r="N238" s="15"/>
      <c r="O238" s="15"/>
      <c r="P238" s="15"/>
      <c r="Q238" s="15"/>
      <c r="R238" s="15"/>
      <c r="S238" s="21"/>
    </row>
    <row r="239" spans="2:19" s="14" customFormat="1">
      <c r="B239" s="19"/>
      <c r="C239" s="15"/>
      <c r="D239" s="15"/>
      <c r="E239" s="15"/>
      <c r="F239" s="15"/>
      <c r="G239" s="15"/>
      <c r="H239" s="15"/>
      <c r="I239" s="15"/>
      <c r="J239" s="15" t="s">
        <v>457</v>
      </c>
      <c r="K239" s="15"/>
      <c r="L239" s="15"/>
      <c r="M239" s="15"/>
      <c r="N239" s="15"/>
      <c r="O239" s="15"/>
      <c r="P239" s="15"/>
      <c r="Q239" s="15"/>
      <c r="R239" s="15"/>
      <c r="S239" s="21"/>
    </row>
    <row r="240" spans="2:19" s="14" customFormat="1">
      <c r="B240" s="19"/>
      <c r="C240" s="15"/>
      <c r="D240" s="15"/>
      <c r="E240" s="15"/>
      <c r="F240" s="15"/>
      <c r="G240" s="15"/>
      <c r="H240" s="15"/>
      <c r="I240" s="15"/>
      <c r="J240" s="15" t="s">
        <v>458</v>
      </c>
      <c r="K240" s="15"/>
      <c r="L240" s="15"/>
      <c r="M240" s="15"/>
      <c r="N240" s="15"/>
      <c r="O240" s="15"/>
      <c r="P240" s="15"/>
      <c r="Q240" s="15"/>
      <c r="R240" s="15"/>
      <c r="S240" s="21"/>
    </row>
    <row r="241" spans="1:19" s="14" customFormat="1">
      <c r="B241" s="19"/>
      <c r="C241" s="15"/>
      <c r="D241" s="15"/>
      <c r="E241" s="15"/>
      <c r="F241" s="15"/>
      <c r="G241" s="15"/>
      <c r="H241" s="15"/>
      <c r="I241" s="15"/>
      <c r="J241" s="15" t="s">
        <v>459</v>
      </c>
      <c r="K241" s="15"/>
      <c r="L241" s="15"/>
      <c r="M241" s="15"/>
      <c r="N241" s="15"/>
      <c r="O241" s="15"/>
      <c r="P241" s="15"/>
      <c r="Q241" s="15"/>
      <c r="R241" s="15"/>
      <c r="S241" s="21"/>
    </row>
    <row r="242" spans="1:19" s="14" customFormat="1">
      <c r="B242" s="19"/>
      <c r="C242" s="15"/>
      <c r="D242" s="15"/>
      <c r="E242" s="15"/>
      <c r="F242" s="15"/>
      <c r="G242" s="15"/>
      <c r="H242" s="15"/>
      <c r="I242" s="15"/>
      <c r="J242" s="15" t="s">
        <v>460</v>
      </c>
      <c r="K242" s="15"/>
      <c r="L242" s="15"/>
      <c r="M242" s="15"/>
      <c r="N242" s="15"/>
      <c r="O242" s="15"/>
      <c r="P242" s="15"/>
      <c r="Q242" s="15"/>
      <c r="R242" s="15"/>
      <c r="S242" s="21"/>
    </row>
    <row r="243" spans="1:19" s="14" customFormat="1">
      <c r="B243" s="19"/>
      <c r="C243" s="15"/>
      <c r="D243" s="15"/>
      <c r="E243" s="15"/>
      <c r="F243" s="15"/>
      <c r="G243" s="15"/>
      <c r="H243" s="15"/>
      <c r="I243" s="15"/>
      <c r="J243" s="15" t="s">
        <v>461</v>
      </c>
      <c r="K243" s="15"/>
      <c r="L243" s="15"/>
      <c r="M243" s="15"/>
      <c r="N243" s="15"/>
      <c r="O243" s="15"/>
      <c r="P243" s="15"/>
      <c r="Q243" s="15"/>
      <c r="R243" s="15"/>
      <c r="S243" s="21"/>
    </row>
    <row r="244" spans="1:19" s="14" customFormat="1">
      <c r="B244" s="19"/>
      <c r="C244" s="15"/>
      <c r="D244" s="15"/>
      <c r="E244" s="15"/>
      <c r="F244" s="15"/>
      <c r="G244" s="15"/>
      <c r="H244" s="15"/>
      <c r="I244" s="15"/>
      <c r="J244" s="15" t="s">
        <v>462</v>
      </c>
      <c r="K244" s="15"/>
      <c r="L244" s="15"/>
      <c r="M244" s="15"/>
      <c r="N244" s="15"/>
      <c r="O244" s="15"/>
      <c r="P244" s="15"/>
      <c r="Q244" s="15"/>
      <c r="R244" s="15"/>
      <c r="S244" s="21"/>
    </row>
    <row r="245" spans="1:19" s="14" customFormat="1">
      <c r="B245" s="19"/>
      <c r="C245" s="15"/>
      <c r="D245" s="15"/>
      <c r="E245" s="15"/>
      <c r="F245" s="15"/>
      <c r="G245" s="15"/>
      <c r="H245" s="15"/>
      <c r="I245" s="15"/>
      <c r="J245" s="15" t="s">
        <v>463</v>
      </c>
      <c r="K245" s="15"/>
      <c r="L245" s="15"/>
      <c r="M245" s="15"/>
      <c r="N245" s="15"/>
      <c r="O245" s="15"/>
      <c r="P245" s="15"/>
      <c r="Q245" s="15"/>
      <c r="R245" s="15"/>
      <c r="S245" s="21"/>
    </row>
    <row r="246" spans="1:19" s="13" customFormat="1">
      <c r="A246" s="12"/>
      <c r="B246" s="22"/>
      <c r="C246" s="18"/>
      <c r="D246" s="15"/>
      <c r="E246" s="18"/>
      <c r="F246" s="18"/>
      <c r="G246" s="18"/>
      <c r="H246" s="17"/>
      <c r="I246" s="17"/>
      <c r="J246" s="18" t="s">
        <v>464</v>
      </c>
      <c r="K246" s="17"/>
      <c r="L246" s="17"/>
      <c r="M246" s="17"/>
      <c r="N246" s="17"/>
      <c r="O246" s="17"/>
      <c r="P246" s="17"/>
      <c r="Q246" s="18"/>
      <c r="R246" s="17"/>
      <c r="S246" s="23"/>
    </row>
    <row r="247" spans="1:19" s="13" customFormat="1">
      <c r="A247" s="12"/>
      <c r="B247" s="22"/>
      <c r="C247" s="18"/>
      <c r="D247" s="18"/>
      <c r="E247" s="18"/>
      <c r="F247" s="18"/>
      <c r="G247" s="18"/>
      <c r="H247" s="17"/>
      <c r="I247" s="17"/>
      <c r="J247" s="18" t="s">
        <v>465</v>
      </c>
      <c r="K247" s="17"/>
      <c r="L247" s="17"/>
      <c r="M247" s="17"/>
      <c r="N247" s="17"/>
      <c r="O247" s="17"/>
      <c r="P247" s="17"/>
      <c r="Q247" s="18"/>
      <c r="R247" s="17"/>
      <c r="S247" s="23"/>
    </row>
    <row r="248" spans="1:19" s="13" customFormat="1">
      <c r="A248" s="12"/>
      <c r="B248" s="22"/>
      <c r="C248" s="18"/>
      <c r="D248" s="18"/>
      <c r="E248" s="18"/>
      <c r="F248" s="18"/>
      <c r="G248" s="18"/>
      <c r="H248" s="17"/>
      <c r="I248" s="17"/>
      <c r="J248" s="18" t="s">
        <v>466</v>
      </c>
      <c r="K248" s="17"/>
      <c r="L248" s="17"/>
      <c r="M248" s="17"/>
      <c r="N248" s="17"/>
      <c r="O248" s="17"/>
      <c r="P248" s="17"/>
      <c r="Q248" s="18"/>
      <c r="R248" s="17"/>
      <c r="S248" s="23"/>
    </row>
    <row r="249" spans="1:19" s="13" customFormat="1">
      <c r="A249" s="12"/>
      <c r="B249" s="22"/>
      <c r="C249" s="18"/>
      <c r="D249" s="18"/>
      <c r="E249" s="18"/>
      <c r="F249" s="18"/>
      <c r="G249" s="18"/>
      <c r="H249" s="17"/>
      <c r="I249" s="17"/>
      <c r="J249" s="18" t="s">
        <v>467</v>
      </c>
      <c r="K249" s="17"/>
      <c r="L249" s="17"/>
      <c r="M249" s="17"/>
      <c r="N249" s="17"/>
      <c r="O249" s="17"/>
      <c r="P249" s="17"/>
      <c r="Q249" s="18"/>
      <c r="R249" s="17"/>
      <c r="S249" s="23"/>
    </row>
    <row r="250" spans="1:19" s="13" customFormat="1">
      <c r="A250" s="12"/>
      <c r="B250" s="22"/>
      <c r="C250" s="18"/>
      <c r="D250" s="18"/>
      <c r="E250" s="18"/>
      <c r="F250" s="18"/>
      <c r="G250" s="18"/>
      <c r="H250" s="17"/>
      <c r="I250" s="17"/>
      <c r="J250" s="18" t="s">
        <v>468</v>
      </c>
      <c r="K250" s="17"/>
      <c r="L250" s="17"/>
      <c r="M250" s="17"/>
      <c r="N250" s="17"/>
      <c r="O250" s="17"/>
      <c r="P250" s="17"/>
      <c r="Q250" s="18"/>
      <c r="R250" s="17"/>
      <c r="S250" s="23"/>
    </row>
    <row r="251" spans="1:19" s="13" customFormat="1" ht="16.5" thickBot="1">
      <c r="A251" s="12"/>
      <c r="B251" s="24"/>
      <c r="C251" s="25"/>
      <c r="D251" s="18"/>
      <c r="E251" s="25"/>
      <c r="F251" s="25"/>
      <c r="G251" s="25"/>
      <c r="H251" s="26"/>
      <c r="I251" s="26"/>
      <c r="J251" s="25" t="s">
        <v>469</v>
      </c>
      <c r="K251" s="26"/>
      <c r="L251" s="26"/>
      <c r="M251" s="26"/>
      <c r="N251" s="26"/>
      <c r="O251" s="26"/>
      <c r="P251" s="26"/>
      <c r="Q251" s="25"/>
      <c r="R251" s="26"/>
      <c r="S251" s="27"/>
    </row>
    <row r="252" spans="1:19" s="13" customFormat="1" ht="16.5" thickBot="1">
      <c r="A252" s="12"/>
      <c r="B252" s="12"/>
      <c r="C252" s="12"/>
      <c r="D252" s="25"/>
      <c r="E252" s="12"/>
      <c r="F252" s="12"/>
      <c r="G252" s="12"/>
      <c r="J252" s="12"/>
      <c r="Q252" s="12"/>
    </row>
    <row r="253" spans="1:19" s="13" customFormat="1">
      <c r="A253" s="12"/>
      <c r="B253" s="12"/>
      <c r="C253" s="12"/>
      <c r="D253" s="12"/>
      <c r="E253" s="12"/>
      <c r="F253" s="12"/>
      <c r="G253" s="12"/>
      <c r="J253" s="12"/>
      <c r="Q253" s="12"/>
    </row>
    <row r="254" spans="1:19" s="13" customFormat="1">
      <c r="A254" s="12"/>
      <c r="B254" s="12"/>
      <c r="C254" s="12"/>
      <c r="D254" s="12"/>
      <c r="E254" s="12"/>
      <c r="F254" s="12"/>
      <c r="G254" s="12"/>
      <c r="J254" s="12"/>
      <c r="Q254" s="12"/>
    </row>
    <row r="255" spans="1:19" s="13" customFormat="1">
      <c r="A255" s="12"/>
      <c r="B255" s="12"/>
      <c r="C255" s="12"/>
      <c r="D255" s="12"/>
      <c r="E255" s="12"/>
      <c r="F255" s="12"/>
      <c r="G255" s="12"/>
      <c r="J255" s="12"/>
      <c r="Q255" s="12"/>
    </row>
    <row r="256" spans="1:19" s="13" customFormat="1">
      <c r="A256" s="12"/>
      <c r="B256" s="12"/>
      <c r="C256" s="12"/>
      <c r="D256" s="12"/>
      <c r="E256" s="12"/>
      <c r="F256" s="12"/>
      <c r="G256" s="12"/>
      <c r="J256" s="12"/>
      <c r="Q256" s="12"/>
    </row>
    <row r="257" spans="1:17" s="13" customFormat="1">
      <c r="A257" s="12"/>
      <c r="B257" s="12"/>
      <c r="C257" s="12"/>
      <c r="D257" s="12"/>
      <c r="E257" s="12"/>
      <c r="F257" s="12"/>
      <c r="G257" s="12"/>
      <c r="J257" s="12"/>
      <c r="Q257" s="12"/>
    </row>
    <row r="258" spans="1:17" s="13" customFormat="1">
      <c r="A258" s="12"/>
      <c r="B258" s="12"/>
      <c r="C258" s="12"/>
      <c r="D258" s="12"/>
      <c r="E258" s="12"/>
      <c r="F258" s="12"/>
      <c r="G258" s="12"/>
      <c r="J258" s="12"/>
      <c r="Q258" s="12"/>
    </row>
    <row r="259" spans="1:17" s="13" customFormat="1">
      <c r="A259" s="12"/>
      <c r="B259" s="12"/>
      <c r="C259" s="12"/>
      <c r="D259" s="12"/>
      <c r="E259" s="12"/>
      <c r="F259" s="12"/>
      <c r="G259" s="12"/>
      <c r="J259" s="12"/>
      <c r="Q259" s="12"/>
    </row>
    <row r="260" spans="1:17" s="13" customFormat="1">
      <c r="A260" s="12"/>
      <c r="B260" s="12"/>
      <c r="C260" s="12"/>
      <c r="D260" s="12"/>
      <c r="E260" s="12"/>
      <c r="F260" s="12"/>
      <c r="G260" s="12"/>
      <c r="J260" s="12"/>
      <c r="Q260" s="12"/>
    </row>
    <row r="261" spans="1:17" s="13" customFormat="1">
      <c r="A261" s="12"/>
      <c r="B261" s="12"/>
      <c r="C261" s="12"/>
      <c r="D261" s="12"/>
      <c r="E261" s="12"/>
      <c r="F261" s="12"/>
      <c r="G261" s="12"/>
      <c r="J261" s="12"/>
      <c r="Q261" s="12"/>
    </row>
    <row r="262" spans="1:17" s="13" customFormat="1">
      <c r="A262" s="12"/>
      <c r="B262" s="12"/>
      <c r="C262" s="12"/>
      <c r="D262" s="12"/>
      <c r="E262" s="12"/>
      <c r="F262" s="12"/>
      <c r="G262" s="12"/>
      <c r="J262" s="12"/>
      <c r="Q262" s="12"/>
    </row>
    <row r="263" spans="1:17" s="13" customFormat="1">
      <c r="A263" s="12"/>
      <c r="B263" s="12"/>
      <c r="C263" s="12"/>
      <c r="D263" s="12"/>
      <c r="E263" s="12"/>
      <c r="F263" s="12"/>
      <c r="G263" s="12"/>
      <c r="J263" s="12"/>
      <c r="Q263" s="12"/>
    </row>
    <row r="264" spans="1:17" s="13" customFormat="1">
      <c r="A264" s="12"/>
      <c r="B264" s="12"/>
      <c r="C264" s="12"/>
      <c r="D264" s="12"/>
      <c r="E264" s="12"/>
      <c r="F264" s="12"/>
      <c r="G264" s="12"/>
      <c r="J264" s="12"/>
      <c r="Q264" s="12"/>
    </row>
    <row r="265" spans="1:17" s="13" customFormat="1">
      <c r="A265" s="12"/>
      <c r="B265" s="12"/>
      <c r="C265" s="12"/>
      <c r="D265" s="12"/>
      <c r="E265" s="12"/>
      <c r="F265" s="12"/>
      <c r="G265" s="12"/>
      <c r="J265" s="12"/>
      <c r="Q265" s="12"/>
    </row>
    <row r="266" spans="1:17" s="13" customFormat="1">
      <c r="A266" s="12"/>
      <c r="B266" s="12"/>
      <c r="C266" s="12"/>
      <c r="D266" s="12"/>
      <c r="E266" s="12"/>
      <c r="F266" s="12"/>
      <c r="G266" s="12"/>
      <c r="J266" s="12"/>
      <c r="Q266" s="12"/>
    </row>
    <row r="267" spans="1:17" s="13" customFormat="1">
      <c r="A267" s="12"/>
      <c r="B267" s="12"/>
      <c r="C267" s="12"/>
      <c r="D267" s="12"/>
      <c r="E267" s="12"/>
      <c r="F267" s="12"/>
      <c r="G267" s="12"/>
      <c r="J267" s="12"/>
      <c r="Q267" s="12"/>
    </row>
    <row r="268" spans="1:17" s="13" customFormat="1">
      <c r="A268" s="12"/>
      <c r="B268" s="12"/>
      <c r="C268" s="12"/>
      <c r="D268" s="12"/>
      <c r="E268" s="12"/>
      <c r="F268" s="12"/>
      <c r="G268" s="12"/>
      <c r="J268" s="12"/>
      <c r="Q268" s="12"/>
    </row>
    <row r="269" spans="1:17" s="13" customFormat="1">
      <c r="A269" s="12"/>
      <c r="B269" s="12"/>
      <c r="C269" s="12"/>
      <c r="D269" s="12"/>
      <c r="E269" s="12"/>
      <c r="F269" s="12"/>
      <c r="G269" s="12"/>
      <c r="J269" s="12"/>
      <c r="Q269" s="12"/>
    </row>
    <row r="270" spans="1:17" s="13" customFormat="1">
      <c r="A270" s="12"/>
      <c r="B270" s="12"/>
      <c r="C270" s="12"/>
      <c r="D270" s="12"/>
      <c r="E270" s="12"/>
      <c r="F270" s="12"/>
      <c r="G270" s="12"/>
      <c r="J270" s="12"/>
      <c r="Q270" s="12"/>
    </row>
    <row r="271" spans="1:17" s="13" customFormat="1">
      <c r="A271" s="12"/>
      <c r="B271" s="12"/>
      <c r="C271" s="12"/>
      <c r="D271" s="12"/>
      <c r="E271" s="12"/>
      <c r="F271" s="12"/>
      <c r="G271" s="12"/>
      <c r="J271" s="12"/>
      <c r="Q271" s="12"/>
    </row>
    <row r="272" spans="1:17" s="13" customFormat="1">
      <c r="A272" s="12"/>
      <c r="B272" s="12"/>
      <c r="C272" s="12"/>
      <c r="D272" s="12"/>
      <c r="E272" s="12"/>
      <c r="F272" s="12"/>
      <c r="G272" s="12"/>
      <c r="J272" s="12"/>
      <c r="Q272" s="12"/>
    </row>
    <row r="273" spans="1:17" s="13" customFormat="1">
      <c r="A273" s="12"/>
      <c r="B273" s="12"/>
      <c r="C273" s="12"/>
      <c r="D273" s="12"/>
      <c r="E273" s="12"/>
      <c r="F273" s="12"/>
      <c r="G273" s="12"/>
      <c r="J273" s="12"/>
      <c r="Q273" s="12"/>
    </row>
    <row r="274" spans="1:17" s="13" customFormat="1">
      <c r="A274" s="12"/>
      <c r="B274" s="12"/>
      <c r="C274" s="12"/>
      <c r="D274" s="12"/>
      <c r="E274" s="12"/>
      <c r="F274" s="12"/>
      <c r="G274" s="12"/>
      <c r="J274" s="12"/>
      <c r="Q274" s="12"/>
    </row>
    <row r="275" spans="1:17" s="13" customFormat="1">
      <c r="A275" s="12"/>
      <c r="B275" s="12"/>
      <c r="C275" s="12"/>
      <c r="D275" s="12"/>
      <c r="E275" s="12"/>
      <c r="F275" s="12"/>
      <c r="G275" s="12"/>
      <c r="J275" s="12"/>
      <c r="Q275" s="12"/>
    </row>
    <row r="276" spans="1:17" s="13" customFormat="1">
      <c r="A276" s="12"/>
      <c r="B276" s="12"/>
      <c r="C276" s="12"/>
      <c r="D276" s="12"/>
      <c r="E276" s="12"/>
      <c r="F276" s="12"/>
      <c r="G276" s="12"/>
      <c r="J276" s="12"/>
      <c r="Q276" s="12"/>
    </row>
    <row r="277" spans="1:17" s="13" customFormat="1">
      <c r="A277" s="12"/>
      <c r="B277" s="12"/>
      <c r="C277" s="12"/>
      <c r="D277" s="12"/>
      <c r="E277" s="12"/>
      <c r="F277" s="12"/>
      <c r="G277" s="12"/>
      <c r="J277" s="12"/>
      <c r="Q277" s="12"/>
    </row>
    <row r="278" spans="1:17" s="13" customFormat="1">
      <c r="A278" s="12"/>
      <c r="B278" s="12"/>
      <c r="C278" s="12"/>
      <c r="D278" s="12"/>
      <c r="E278" s="12"/>
      <c r="F278" s="12"/>
      <c r="G278" s="12"/>
      <c r="J278" s="12"/>
      <c r="Q278" s="12"/>
    </row>
    <row r="279" spans="1:17" s="13" customFormat="1">
      <c r="A279" s="12"/>
      <c r="B279" s="12"/>
      <c r="C279" s="12"/>
      <c r="D279" s="12"/>
      <c r="E279" s="12"/>
      <c r="F279" s="12"/>
      <c r="G279" s="12"/>
      <c r="J279" s="12"/>
      <c r="Q279" s="12"/>
    </row>
    <row r="280" spans="1:17" s="13" customFormat="1">
      <c r="A280" s="12"/>
      <c r="B280" s="12"/>
      <c r="C280" s="12"/>
      <c r="D280" s="12"/>
      <c r="E280" s="12"/>
      <c r="F280" s="12"/>
      <c r="G280" s="12"/>
      <c r="J280" s="12"/>
      <c r="Q280" s="12"/>
    </row>
    <row r="281" spans="1:17" s="13" customFormat="1">
      <c r="A281" s="12"/>
      <c r="B281" s="12"/>
      <c r="C281" s="12"/>
      <c r="D281" s="12"/>
      <c r="E281" s="12"/>
      <c r="F281" s="12"/>
      <c r="G281" s="12"/>
      <c r="J281" s="12"/>
      <c r="Q281" s="12"/>
    </row>
    <row r="282" spans="1:17" s="13" customFormat="1">
      <c r="A282" s="12"/>
      <c r="B282" s="12"/>
      <c r="C282" s="12"/>
      <c r="D282" s="12"/>
      <c r="E282" s="12"/>
      <c r="F282" s="12"/>
      <c r="G282" s="12"/>
      <c r="J282" s="12"/>
      <c r="Q282" s="12"/>
    </row>
    <row r="283" spans="1:17" s="13" customFormat="1">
      <c r="A283" s="12"/>
      <c r="B283" s="12"/>
      <c r="C283" s="12"/>
      <c r="D283" s="12"/>
      <c r="E283" s="12"/>
      <c r="F283" s="12"/>
      <c r="G283" s="12"/>
      <c r="J283" s="12"/>
      <c r="Q283" s="12"/>
    </row>
    <row r="284" spans="1:17" s="13" customFormat="1">
      <c r="A284" s="12"/>
      <c r="B284" s="12"/>
      <c r="C284" s="12"/>
      <c r="D284" s="12"/>
      <c r="E284" s="12"/>
      <c r="F284" s="12"/>
      <c r="G284" s="12"/>
      <c r="J284" s="12"/>
      <c r="Q284" s="12"/>
    </row>
    <row r="285" spans="1:17" s="13" customFormat="1">
      <c r="A285" s="12"/>
      <c r="B285" s="12"/>
      <c r="C285" s="12"/>
      <c r="D285" s="12"/>
      <c r="E285" s="12"/>
      <c r="F285" s="12"/>
      <c r="G285" s="12"/>
      <c r="J285" s="12"/>
      <c r="Q285" s="12"/>
    </row>
    <row r="286" spans="1:17" s="13" customFormat="1">
      <c r="A286" s="12"/>
      <c r="B286" s="12"/>
      <c r="C286" s="12"/>
      <c r="D286" s="12"/>
      <c r="E286" s="12"/>
      <c r="F286" s="12"/>
      <c r="G286" s="12"/>
      <c r="J286" s="12"/>
      <c r="Q286" s="12"/>
    </row>
    <row r="287" spans="1:17" s="13" customFormat="1">
      <c r="A287" s="12"/>
      <c r="B287" s="12"/>
      <c r="C287" s="12"/>
      <c r="D287" s="12"/>
      <c r="E287" s="12"/>
      <c r="F287" s="12"/>
      <c r="G287" s="12"/>
      <c r="J287" s="12"/>
      <c r="Q287" s="12"/>
    </row>
    <row r="288" spans="1:17" s="13" customFormat="1">
      <c r="A288" s="12"/>
      <c r="B288" s="12"/>
      <c r="C288" s="12"/>
      <c r="D288" s="12"/>
      <c r="E288" s="12"/>
      <c r="F288" s="12"/>
      <c r="G288" s="12"/>
      <c r="J288" s="12"/>
      <c r="Q288" s="12"/>
    </row>
    <row r="289" spans="1:17" s="13" customFormat="1">
      <c r="A289" s="12"/>
      <c r="B289" s="12"/>
      <c r="C289" s="12"/>
      <c r="D289" s="12"/>
      <c r="E289" s="12"/>
      <c r="F289" s="12"/>
      <c r="G289" s="12"/>
      <c r="J289" s="12"/>
      <c r="Q289" s="12"/>
    </row>
    <row r="290" spans="1:17" s="13" customFormat="1">
      <c r="A290" s="12"/>
      <c r="B290" s="12"/>
      <c r="C290" s="12"/>
      <c r="D290" s="12"/>
      <c r="E290" s="12"/>
      <c r="F290" s="12"/>
      <c r="G290" s="12"/>
      <c r="J290" s="12"/>
      <c r="Q290" s="12"/>
    </row>
    <row r="291" spans="1:17" s="13" customFormat="1">
      <c r="A291" s="12"/>
      <c r="B291" s="12"/>
      <c r="C291" s="12"/>
      <c r="D291" s="12"/>
      <c r="E291" s="12"/>
      <c r="F291" s="12"/>
      <c r="G291" s="12"/>
      <c r="J291" s="12"/>
      <c r="Q291" s="12"/>
    </row>
    <row r="292" spans="1:17" s="13" customFormat="1">
      <c r="A292" s="12"/>
      <c r="B292" s="12"/>
      <c r="C292" s="12"/>
      <c r="D292" s="12"/>
      <c r="E292" s="12"/>
      <c r="F292" s="12"/>
      <c r="G292" s="12"/>
      <c r="J292" s="12"/>
      <c r="Q292" s="12"/>
    </row>
    <row r="293" spans="1:17" s="13" customFormat="1">
      <c r="A293" s="12"/>
      <c r="B293" s="12"/>
      <c r="C293" s="12"/>
      <c r="D293" s="12"/>
      <c r="E293" s="12"/>
      <c r="F293" s="12"/>
      <c r="G293" s="12"/>
      <c r="J293" s="12"/>
      <c r="Q293" s="12"/>
    </row>
    <row r="294" spans="1:17" s="13" customFormat="1">
      <c r="A294" s="12"/>
      <c r="B294" s="12"/>
      <c r="C294" s="12"/>
      <c r="D294" s="12"/>
      <c r="E294" s="12"/>
      <c r="F294" s="12"/>
      <c r="G294" s="12"/>
      <c r="J294" s="12"/>
      <c r="Q294" s="12"/>
    </row>
    <row r="295" spans="1:17" s="13" customFormat="1">
      <c r="A295" s="12"/>
      <c r="B295" s="12"/>
      <c r="C295" s="12"/>
      <c r="D295" s="12"/>
      <c r="E295" s="12"/>
      <c r="F295" s="12"/>
      <c r="G295" s="12"/>
      <c r="J295" s="12"/>
      <c r="Q295" s="12"/>
    </row>
    <row r="296" spans="1:17" s="13" customFormat="1">
      <c r="A296" s="12"/>
      <c r="B296" s="12"/>
      <c r="C296" s="12"/>
      <c r="D296" s="12"/>
      <c r="E296" s="12"/>
      <c r="F296" s="12"/>
      <c r="G296" s="12"/>
      <c r="J296" s="12"/>
      <c r="Q296" s="12"/>
    </row>
    <row r="297" spans="1:17" s="13" customFormat="1">
      <c r="A297" s="12"/>
      <c r="B297" s="12"/>
      <c r="C297" s="12"/>
      <c r="D297" s="12"/>
      <c r="E297" s="12"/>
      <c r="F297" s="12"/>
      <c r="G297" s="12"/>
      <c r="J297" s="12"/>
      <c r="Q297" s="12"/>
    </row>
    <row r="298" spans="1:17" s="13" customFormat="1">
      <c r="A298" s="12"/>
      <c r="B298" s="12"/>
      <c r="C298" s="12"/>
      <c r="D298" s="12"/>
      <c r="E298" s="12"/>
      <c r="F298" s="12"/>
      <c r="G298" s="12"/>
      <c r="J298" s="12"/>
      <c r="Q298" s="12"/>
    </row>
    <row r="299" spans="1:17" s="13" customFormat="1">
      <c r="A299" s="12"/>
      <c r="B299" s="12"/>
      <c r="C299" s="12"/>
      <c r="D299" s="12"/>
      <c r="E299" s="12"/>
      <c r="F299" s="12"/>
      <c r="G299" s="12"/>
      <c r="J299" s="12"/>
      <c r="Q299" s="12"/>
    </row>
    <row r="300" spans="1:17" s="13" customFormat="1">
      <c r="A300" s="12"/>
      <c r="B300" s="12"/>
      <c r="C300" s="12"/>
      <c r="D300" s="12"/>
      <c r="E300" s="12"/>
      <c r="F300" s="12"/>
      <c r="G300" s="12"/>
      <c r="J300" s="12"/>
      <c r="Q300" s="12"/>
    </row>
    <row r="301" spans="1:17" s="13" customFormat="1">
      <c r="A301" s="12"/>
      <c r="B301" s="12"/>
      <c r="C301" s="12"/>
      <c r="D301" s="12"/>
      <c r="E301" s="12"/>
      <c r="F301" s="12"/>
      <c r="G301" s="12"/>
      <c r="J301" s="12"/>
      <c r="Q301" s="12"/>
    </row>
    <row r="302" spans="1:17" s="13" customFormat="1">
      <c r="A302" s="12"/>
      <c r="B302" s="12"/>
      <c r="C302" s="12"/>
      <c r="D302" s="12"/>
      <c r="E302" s="12"/>
      <c r="F302" s="12"/>
      <c r="G302" s="12"/>
      <c r="J302" s="12"/>
      <c r="Q302" s="12"/>
    </row>
    <row r="303" spans="1:17" s="13" customFormat="1">
      <c r="A303" s="12"/>
      <c r="B303" s="12"/>
      <c r="C303" s="12"/>
      <c r="D303" s="12"/>
      <c r="E303" s="12"/>
      <c r="F303" s="12"/>
      <c r="G303" s="12"/>
      <c r="J303" s="12"/>
      <c r="Q303" s="12"/>
    </row>
    <row r="304" spans="1:17" s="13" customFormat="1">
      <c r="A304" s="12"/>
      <c r="B304" s="12"/>
      <c r="C304" s="12"/>
      <c r="D304" s="12"/>
      <c r="E304" s="12"/>
      <c r="F304" s="12"/>
      <c r="G304" s="12"/>
      <c r="J304" s="12"/>
      <c r="Q304" s="12"/>
    </row>
    <row r="305" spans="1:17" s="13" customFormat="1">
      <c r="A305" s="12"/>
      <c r="B305" s="12"/>
      <c r="C305" s="12"/>
      <c r="D305" s="12"/>
      <c r="E305" s="12"/>
      <c r="F305" s="12"/>
      <c r="G305" s="12"/>
      <c r="J305" s="12"/>
      <c r="Q305" s="12"/>
    </row>
    <row r="306" spans="1:17" s="13" customFormat="1">
      <c r="A306" s="12"/>
      <c r="B306" s="12"/>
      <c r="C306" s="12"/>
      <c r="D306" s="12"/>
      <c r="E306" s="12"/>
      <c r="F306" s="12"/>
      <c r="G306" s="12"/>
      <c r="J306" s="12"/>
      <c r="Q306" s="12"/>
    </row>
    <row r="307" spans="1:17" s="13" customFormat="1">
      <c r="A307" s="12"/>
      <c r="B307" s="12"/>
      <c r="C307" s="12"/>
      <c r="D307" s="12"/>
      <c r="E307" s="12"/>
      <c r="F307" s="12"/>
      <c r="G307" s="12"/>
      <c r="J307" s="12"/>
      <c r="Q307" s="12"/>
    </row>
    <row r="308" spans="1:17" s="13" customFormat="1">
      <c r="A308" s="12"/>
      <c r="B308" s="12"/>
      <c r="C308" s="12"/>
      <c r="D308" s="12"/>
      <c r="E308" s="12"/>
      <c r="F308" s="12"/>
      <c r="G308" s="12"/>
      <c r="J308" s="12"/>
      <c r="Q308" s="12"/>
    </row>
    <row r="309" spans="1:17" s="13" customFormat="1">
      <c r="A309" s="12"/>
      <c r="B309" s="12"/>
      <c r="C309" s="12"/>
      <c r="D309" s="12"/>
      <c r="E309" s="12"/>
      <c r="F309" s="12"/>
      <c r="G309" s="12"/>
      <c r="J309" s="12"/>
      <c r="Q309" s="12"/>
    </row>
    <row r="310" spans="1:17" s="13" customFormat="1">
      <c r="A310" s="12"/>
      <c r="B310" s="12"/>
      <c r="C310" s="12"/>
      <c r="D310" s="12"/>
      <c r="E310" s="12"/>
      <c r="F310" s="12"/>
      <c r="G310" s="12"/>
      <c r="J310" s="12"/>
      <c r="Q310" s="12"/>
    </row>
    <row r="311" spans="1:17" s="13" customFormat="1">
      <c r="A311" s="12"/>
      <c r="B311" s="12"/>
      <c r="C311" s="12"/>
      <c r="D311" s="12"/>
      <c r="E311" s="12"/>
      <c r="F311" s="12"/>
      <c r="G311" s="12"/>
      <c r="J311" s="12"/>
      <c r="Q311" s="12"/>
    </row>
    <row r="312" spans="1:17" s="13" customFormat="1">
      <c r="A312" s="12"/>
      <c r="B312" s="12"/>
      <c r="C312" s="12"/>
      <c r="D312" s="12"/>
      <c r="E312" s="12"/>
      <c r="F312" s="12"/>
      <c r="G312" s="12"/>
      <c r="J312" s="12"/>
      <c r="Q312" s="12"/>
    </row>
    <row r="313" spans="1:17" s="13" customFormat="1">
      <c r="A313" s="12"/>
      <c r="B313" s="12"/>
      <c r="C313" s="12"/>
      <c r="D313" s="12"/>
      <c r="E313" s="12"/>
      <c r="F313" s="12"/>
      <c r="G313" s="12"/>
      <c r="J313" s="12"/>
      <c r="Q313" s="12"/>
    </row>
    <row r="314" spans="1:17" s="13" customFormat="1">
      <c r="A314" s="12"/>
      <c r="B314" s="12"/>
      <c r="C314" s="12"/>
      <c r="D314" s="12"/>
      <c r="E314" s="12"/>
      <c r="F314" s="12"/>
      <c r="G314" s="12"/>
      <c r="J314" s="12"/>
      <c r="Q314" s="12"/>
    </row>
    <row r="315" spans="1:17" s="13" customFormat="1">
      <c r="A315" s="12"/>
      <c r="B315" s="12"/>
      <c r="C315" s="12"/>
      <c r="D315" s="12"/>
      <c r="E315" s="12"/>
      <c r="F315" s="12"/>
      <c r="G315" s="12"/>
      <c r="J315" s="12"/>
      <c r="Q315" s="12"/>
    </row>
    <row r="316" spans="1:17" s="13" customFormat="1">
      <c r="A316" s="12"/>
      <c r="B316" s="12"/>
      <c r="C316" s="12"/>
      <c r="D316" s="12"/>
      <c r="E316" s="12"/>
      <c r="F316" s="12"/>
      <c r="G316" s="12"/>
      <c r="J316" s="12"/>
      <c r="Q316" s="12"/>
    </row>
    <row r="317" spans="1:17" s="13" customFormat="1">
      <c r="A317" s="12"/>
      <c r="B317" s="12"/>
      <c r="C317" s="12"/>
      <c r="D317" s="12"/>
      <c r="E317" s="12"/>
      <c r="F317" s="12"/>
      <c r="G317" s="12"/>
      <c r="J317" s="12"/>
      <c r="Q317" s="12"/>
    </row>
    <row r="318" spans="1:17" s="13" customFormat="1">
      <c r="A318" s="12"/>
      <c r="B318" s="12"/>
      <c r="C318" s="12"/>
      <c r="D318" s="12"/>
      <c r="E318" s="12"/>
      <c r="F318" s="12"/>
      <c r="G318" s="12"/>
      <c r="J318" s="12"/>
      <c r="Q318" s="12"/>
    </row>
    <row r="319" spans="1:17" s="13" customFormat="1">
      <c r="A319" s="12"/>
      <c r="B319" s="12"/>
      <c r="C319" s="12"/>
      <c r="D319" s="12"/>
      <c r="E319" s="12"/>
      <c r="F319" s="12"/>
      <c r="G319" s="12"/>
      <c r="J319" s="12"/>
      <c r="Q319" s="12"/>
    </row>
    <row r="320" spans="1:17" s="13" customFormat="1">
      <c r="A320" s="12"/>
      <c r="B320" s="12"/>
      <c r="C320" s="12"/>
      <c r="D320" s="12"/>
      <c r="E320" s="12"/>
      <c r="F320" s="12"/>
      <c r="G320" s="12"/>
      <c r="J320" s="12"/>
      <c r="Q320" s="12"/>
    </row>
    <row r="321" spans="1:17" s="13" customFormat="1">
      <c r="A321" s="12"/>
      <c r="B321" s="12"/>
      <c r="C321" s="12"/>
      <c r="D321" s="12"/>
      <c r="E321" s="12"/>
      <c r="F321" s="12"/>
      <c r="G321" s="12"/>
      <c r="J321" s="12"/>
      <c r="Q321" s="12"/>
    </row>
    <row r="322" spans="1:17" s="13" customFormat="1">
      <c r="A322" s="12"/>
      <c r="B322" s="12"/>
      <c r="C322" s="12"/>
      <c r="D322" s="12"/>
      <c r="E322" s="12"/>
      <c r="F322" s="12"/>
      <c r="G322" s="12"/>
      <c r="J322" s="12"/>
      <c r="Q322" s="12"/>
    </row>
    <row r="323" spans="1:17" s="13" customFormat="1">
      <c r="A323" s="12"/>
      <c r="B323" s="12"/>
      <c r="C323" s="12"/>
      <c r="D323" s="12"/>
      <c r="E323" s="12"/>
      <c r="F323" s="12"/>
      <c r="G323" s="12"/>
      <c r="J323" s="12"/>
      <c r="Q323" s="12"/>
    </row>
    <row r="324" spans="1:17" s="13" customFormat="1">
      <c r="A324" s="12"/>
      <c r="B324" s="12"/>
      <c r="C324" s="12"/>
      <c r="D324" s="12"/>
      <c r="E324" s="12"/>
      <c r="F324" s="12"/>
      <c r="G324" s="12"/>
      <c r="J324" s="12"/>
      <c r="Q324" s="12"/>
    </row>
    <row r="325" spans="1:17" s="13" customFormat="1">
      <c r="A325" s="12"/>
      <c r="B325" s="12"/>
      <c r="C325" s="12"/>
      <c r="D325" s="12"/>
      <c r="E325" s="12"/>
      <c r="F325" s="12"/>
      <c r="G325" s="12"/>
      <c r="J325" s="12"/>
      <c r="Q325" s="12"/>
    </row>
    <row r="326" spans="1:17" s="13" customFormat="1">
      <c r="A326" s="12"/>
      <c r="B326" s="12"/>
      <c r="C326" s="12"/>
      <c r="D326" s="12"/>
      <c r="E326" s="12"/>
      <c r="F326" s="12"/>
      <c r="G326" s="12"/>
      <c r="J326" s="12"/>
      <c r="Q326" s="12"/>
    </row>
    <row r="327" spans="1:17" s="13" customFormat="1">
      <c r="A327" s="12"/>
      <c r="B327" s="12"/>
      <c r="C327" s="12"/>
      <c r="D327" s="12"/>
      <c r="E327" s="12"/>
      <c r="F327" s="12"/>
      <c r="G327" s="12"/>
      <c r="J327" s="12"/>
      <c r="Q327" s="12"/>
    </row>
    <row r="328" spans="1:17" s="13" customFormat="1">
      <c r="A328" s="12"/>
      <c r="B328" s="12"/>
      <c r="C328" s="12"/>
      <c r="D328" s="12"/>
      <c r="E328" s="12"/>
      <c r="F328" s="12"/>
      <c r="G328" s="12"/>
      <c r="J328" s="12"/>
      <c r="Q328" s="12"/>
    </row>
    <row r="329" spans="1:17" s="13" customFormat="1">
      <c r="A329" s="12"/>
      <c r="B329" s="12"/>
      <c r="C329" s="12"/>
      <c r="D329" s="12"/>
      <c r="E329" s="12"/>
      <c r="F329" s="12"/>
      <c r="G329" s="12"/>
      <c r="J329" s="12"/>
      <c r="Q329" s="12"/>
    </row>
    <row r="330" spans="1:17" s="13" customFormat="1">
      <c r="A330" s="12"/>
      <c r="B330" s="12"/>
      <c r="C330" s="12"/>
      <c r="D330" s="12"/>
      <c r="E330" s="12"/>
      <c r="F330" s="12"/>
      <c r="G330" s="12"/>
      <c r="J330" s="12"/>
      <c r="Q330" s="12"/>
    </row>
    <row r="331" spans="1:17" s="13" customFormat="1">
      <c r="A331" s="12"/>
      <c r="B331" s="12"/>
      <c r="C331" s="12"/>
      <c r="D331" s="12"/>
      <c r="E331" s="12"/>
      <c r="F331" s="12"/>
      <c r="G331" s="12"/>
      <c r="J331" s="12"/>
      <c r="Q331" s="12"/>
    </row>
    <row r="332" spans="1:17" s="13" customFormat="1">
      <c r="A332" s="12"/>
      <c r="B332" s="12"/>
      <c r="C332" s="12"/>
      <c r="D332" s="12"/>
      <c r="E332" s="12"/>
      <c r="F332" s="12"/>
      <c r="G332" s="12"/>
      <c r="J332" s="12"/>
      <c r="Q332" s="12"/>
    </row>
    <row r="333" spans="1:17" s="13" customFormat="1">
      <c r="A333" s="12"/>
      <c r="B333" s="12"/>
      <c r="C333" s="12"/>
      <c r="D333" s="12"/>
      <c r="E333" s="12"/>
      <c r="F333" s="12"/>
      <c r="G333" s="12"/>
      <c r="J333" s="12"/>
      <c r="Q333" s="12"/>
    </row>
    <row r="334" spans="1:17" s="13" customFormat="1">
      <c r="A334" s="12"/>
      <c r="B334" s="12"/>
      <c r="C334" s="12"/>
      <c r="D334" s="12"/>
      <c r="E334" s="12"/>
      <c r="F334" s="12"/>
      <c r="G334" s="12"/>
      <c r="J334" s="12"/>
      <c r="Q334" s="12"/>
    </row>
    <row r="335" spans="1:17" s="13" customFormat="1">
      <c r="A335" s="12"/>
      <c r="B335" s="12"/>
      <c r="C335" s="12"/>
      <c r="D335" s="12"/>
      <c r="E335" s="12"/>
      <c r="F335" s="12"/>
      <c r="G335" s="12"/>
      <c r="J335" s="12"/>
      <c r="Q335" s="12"/>
    </row>
    <row r="336" spans="1:17" s="13" customFormat="1">
      <c r="A336" s="12"/>
      <c r="B336" s="12"/>
      <c r="C336" s="12"/>
      <c r="D336" s="12"/>
      <c r="E336" s="12"/>
      <c r="F336" s="12"/>
      <c r="G336" s="12"/>
      <c r="J336" s="12"/>
      <c r="Q336" s="12"/>
    </row>
    <row r="337" spans="1:17" s="13" customFormat="1">
      <c r="A337" s="12"/>
      <c r="B337" s="12"/>
      <c r="C337" s="12"/>
      <c r="D337" s="12"/>
      <c r="E337" s="12"/>
      <c r="F337" s="12"/>
      <c r="G337" s="12"/>
      <c r="J337" s="12"/>
      <c r="Q337" s="12"/>
    </row>
    <row r="338" spans="1:17" s="13" customFormat="1">
      <c r="A338" s="12"/>
      <c r="B338" s="12"/>
      <c r="C338" s="12"/>
      <c r="D338" s="12"/>
      <c r="E338" s="12"/>
      <c r="F338" s="12"/>
      <c r="G338" s="12"/>
      <c r="J338" s="12"/>
      <c r="Q338" s="12"/>
    </row>
    <row r="339" spans="1:17" s="13" customFormat="1">
      <c r="A339" s="12"/>
      <c r="B339" s="12"/>
      <c r="C339" s="12"/>
      <c r="D339" s="12"/>
      <c r="E339" s="12"/>
      <c r="F339" s="12"/>
      <c r="G339" s="12"/>
      <c r="J339" s="12"/>
      <c r="Q339" s="12"/>
    </row>
    <row r="340" spans="1:17" s="13" customFormat="1">
      <c r="A340" s="12"/>
      <c r="B340" s="12"/>
      <c r="C340" s="12"/>
      <c r="D340" s="12"/>
      <c r="E340" s="12"/>
      <c r="F340" s="12"/>
      <c r="G340" s="12"/>
      <c r="J340" s="12"/>
      <c r="Q340" s="12"/>
    </row>
    <row r="341" spans="1:17" s="13" customFormat="1">
      <c r="A341" s="12"/>
      <c r="B341" s="12"/>
      <c r="C341" s="12"/>
      <c r="D341" s="12"/>
      <c r="E341" s="12"/>
      <c r="F341" s="12"/>
      <c r="G341" s="12"/>
      <c r="J341" s="12"/>
      <c r="Q341" s="12"/>
    </row>
    <row r="342" spans="1:17" s="13" customFormat="1">
      <c r="A342" s="12"/>
      <c r="B342" s="12"/>
      <c r="C342" s="12"/>
      <c r="D342" s="12"/>
      <c r="E342" s="12"/>
      <c r="F342" s="12"/>
      <c r="G342" s="12"/>
      <c r="J342" s="12"/>
      <c r="Q342" s="12"/>
    </row>
    <row r="343" spans="1:17" s="13" customFormat="1">
      <c r="A343" s="12"/>
      <c r="B343" s="12"/>
      <c r="C343" s="12"/>
      <c r="D343" s="12"/>
      <c r="E343" s="12"/>
      <c r="F343" s="12"/>
      <c r="G343" s="12"/>
      <c r="J343" s="12"/>
      <c r="Q343" s="12"/>
    </row>
    <row r="344" spans="1:17" s="13" customFormat="1">
      <c r="A344" s="12"/>
      <c r="B344" s="12"/>
      <c r="C344" s="12"/>
      <c r="D344" s="12"/>
      <c r="E344" s="12"/>
      <c r="F344" s="12"/>
      <c r="G344" s="12"/>
      <c r="J344" s="12"/>
      <c r="Q344" s="12"/>
    </row>
    <row r="345" spans="1:17" s="13" customFormat="1">
      <c r="A345" s="12"/>
      <c r="B345" s="12"/>
      <c r="C345" s="12"/>
      <c r="D345" s="12"/>
      <c r="E345" s="12"/>
      <c r="F345" s="12"/>
      <c r="G345" s="12"/>
      <c r="J345" s="12"/>
      <c r="Q345" s="12"/>
    </row>
    <row r="346" spans="1:17" s="13" customFormat="1">
      <c r="A346" s="12"/>
      <c r="B346" s="12"/>
      <c r="C346" s="12"/>
      <c r="D346" s="12"/>
      <c r="E346" s="12"/>
      <c r="F346" s="12"/>
      <c r="G346" s="12"/>
      <c r="J346" s="12"/>
      <c r="Q346" s="12"/>
    </row>
    <row r="347" spans="1:17" s="13" customFormat="1">
      <c r="A347" s="12"/>
      <c r="B347" s="12"/>
      <c r="C347" s="12"/>
      <c r="D347" s="12"/>
      <c r="E347" s="12"/>
      <c r="F347" s="12"/>
      <c r="G347" s="12"/>
      <c r="J347" s="12"/>
      <c r="Q347" s="12"/>
    </row>
    <row r="348" spans="1:17" s="13" customFormat="1">
      <c r="A348" s="12"/>
      <c r="B348" s="12"/>
      <c r="C348" s="12"/>
      <c r="D348" s="12"/>
      <c r="E348" s="12"/>
      <c r="F348" s="12"/>
      <c r="G348" s="12"/>
      <c r="J348" s="12"/>
      <c r="Q348" s="12"/>
    </row>
    <row r="349" spans="1:17" s="13" customFormat="1">
      <c r="A349" s="12"/>
      <c r="B349" s="12"/>
      <c r="C349" s="12"/>
      <c r="D349" s="12"/>
      <c r="E349" s="12"/>
      <c r="F349" s="12"/>
      <c r="G349" s="12"/>
      <c r="J349" s="12"/>
      <c r="Q349" s="12"/>
    </row>
    <row r="350" spans="1:17" s="13" customFormat="1">
      <c r="A350" s="12"/>
      <c r="B350" s="12"/>
      <c r="C350" s="12"/>
      <c r="D350" s="12"/>
      <c r="E350" s="12"/>
      <c r="F350" s="12"/>
      <c r="G350" s="12"/>
      <c r="J350" s="12"/>
      <c r="Q350" s="12"/>
    </row>
    <row r="351" spans="1:17" s="13" customFormat="1">
      <c r="A351" s="12"/>
      <c r="B351" s="12"/>
      <c r="C351" s="12"/>
      <c r="D351" s="12"/>
      <c r="E351" s="12"/>
      <c r="F351" s="12"/>
      <c r="G351" s="12"/>
      <c r="J351" s="12"/>
      <c r="Q351" s="12"/>
    </row>
    <row r="352" spans="1:17" s="13" customFormat="1">
      <c r="A352" s="12"/>
      <c r="B352" s="12"/>
      <c r="C352" s="12"/>
      <c r="D352" s="12"/>
      <c r="E352" s="12"/>
      <c r="F352" s="12"/>
      <c r="G352" s="12"/>
      <c r="J352" s="12"/>
      <c r="Q352" s="12"/>
    </row>
    <row r="353" spans="1:17" s="13" customFormat="1">
      <c r="A353" s="12"/>
      <c r="B353" s="12"/>
      <c r="C353" s="12"/>
      <c r="D353" s="12"/>
      <c r="E353" s="12"/>
      <c r="F353" s="12"/>
      <c r="G353" s="12"/>
      <c r="J353" s="12"/>
      <c r="Q353" s="12"/>
    </row>
    <row r="354" spans="1:17" s="13" customFormat="1">
      <c r="A354" s="12"/>
      <c r="B354" s="12"/>
      <c r="C354" s="12"/>
      <c r="D354" s="12"/>
      <c r="E354" s="12"/>
      <c r="F354" s="12"/>
      <c r="G354" s="12"/>
      <c r="J354" s="12"/>
      <c r="Q354" s="12"/>
    </row>
    <row r="355" spans="1:17" s="13" customFormat="1">
      <c r="A355" s="12"/>
      <c r="B355" s="12"/>
      <c r="C355" s="12"/>
      <c r="D355" s="12"/>
      <c r="E355" s="12"/>
      <c r="F355" s="12"/>
      <c r="G355" s="12"/>
      <c r="J355" s="12"/>
      <c r="Q355" s="12"/>
    </row>
    <row r="356" spans="1:17" s="13" customFormat="1">
      <c r="A356" s="12"/>
      <c r="B356" s="12"/>
      <c r="C356" s="12"/>
      <c r="D356" s="12"/>
      <c r="E356" s="12"/>
      <c r="F356" s="12"/>
      <c r="G356" s="12"/>
      <c r="J356" s="12"/>
      <c r="Q356" s="12"/>
    </row>
    <row r="357" spans="1:17" s="13" customFormat="1">
      <c r="A357" s="12"/>
      <c r="B357" s="12"/>
      <c r="C357" s="12"/>
      <c r="D357" s="12"/>
      <c r="E357" s="12"/>
      <c r="F357" s="12"/>
      <c r="G357" s="12"/>
      <c r="J357" s="12"/>
      <c r="Q357" s="12"/>
    </row>
    <row r="358" spans="1:17" s="13" customFormat="1">
      <c r="A358" s="12"/>
      <c r="B358" s="12"/>
      <c r="C358" s="12"/>
      <c r="D358" s="12"/>
      <c r="E358" s="12"/>
      <c r="F358" s="12"/>
      <c r="G358" s="12"/>
      <c r="J358" s="12"/>
      <c r="Q358" s="12"/>
    </row>
    <row r="359" spans="1:17" s="13" customFormat="1">
      <c r="A359" s="12"/>
      <c r="B359" s="12"/>
      <c r="C359" s="12"/>
      <c r="D359" s="12"/>
      <c r="E359" s="12"/>
      <c r="F359" s="12"/>
      <c r="G359" s="12"/>
      <c r="J359" s="12"/>
      <c r="Q359" s="12"/>
    </row>
    <row r="360" spans="1:17" s="13" customFormat="1">
      <c r="A360" s="12"/>
      <c r="B360" s="12"/>
      <c r="C360" s="12"/>
      <c r="D360" s="12"/>
      <c r="E360" s="12"/>
      <c r="F360" s="12"/>
      <c r="G360" s="12"/>
      <c r="J360" s="12"/>
      <c r="Q360" s="12"/>
    </row>
    <row r="361" spans="1:17" s="13" customFormat="1">
      <c r="A361" s="12"/>
      <c r="B361" s="12"/>
      <c r="C361" s="12"/>
      <c r="D361" s="12"/>
      <c r="E361" s="12"/>
      <c r="F361" s="12"/>
      <c r="G361" s="12"/>
      <c r="J361" s="12"/>
      <c r="Q361" s="12"/>
    </row>
    <row r="362" spans="1:17" s="13" customFormat="1">
      <c r="A362" s="12"/>
      <c r="B362" s="12"/>
      <c r="C362" s="12"/>
      <c r="D362" s="12"/>
      <c r="E362" s="12"/>
      <c r="F362" s="12"/>
      <c r="G362" s="12"/>
      <c r="J362" s="12"/>
      <c r="Q362" s="12"/>
    </row>
    <row r="363" spans="1:17" s="13" customFormat="1">
      <c r="A363" s="12"/>
      <c r="B363" s="12"/>
      <c r="C363" s="12"/>
      <c r="D363" s="12"/>
      <c r="E363" s="12"/>
      <c r="F363" s="12"/>
      <c r="G363" s="12"/>
      <c r="J363" s="12"/>
      <c r="Q363" s="12"/>
    </row>
    <row r="364" spans="1:17" s="13" customFormat="1">
      <c r="A364" s="12"/>
      <c r="B364" s="12"/>
      <c r="C364" s="12"/>
      <c r="D364" s="12"/>
      <c r="E364" s="12"/>
      <c r="F364" s="12"/>
      <c r="G364" s="12"/>
      <c r="J364" s="12"/>
      <c r="Q364" s="12"/>
    </row>
    <row r="365" spans="1:17" s="13" customFormat="1">
      <c r="A365" s="12"/>
      <c r="B365" s="12"/>
      <c r="C365" s="12"/>
      <c r="D365" s="12"/>
      <c r="E365" s="12"/>
      <c r="F365" s="12"/>
      <c r="G365" s="12"/>
      <c r="J365" s="12"/>
      <c r="Q365" s="12"/>
    </row>
    <row r="366" spans="1:17" s="13" customFormat="1">
      <c r="A366" s="12"/>
      <c r="B366" s="12"/>
      <c r="C366" s="12"/>
      <c r="D366" s="12"/>
      <c r="E366" s="12"/>
      <c r="F366" s="12"/>
      <c r="G366" s="12"/>
      <c r="J366" s="12"/>
      <c r="Q366" s="12"/>
    </row>
    <row r="367" spans="1:17" s="13" customFormat="1">
      <c r="A367" s="12"/>
      <c r="B367" s="12"/>
      <c r="C367" s="12"/>
      <c r="D367" s="12"/>
      <c r="E367" s="12"/>
      <c r="F367" s="12"/>
      <c r="G367" s="12"/>
      <c r="J367" s="12"/>
      <c r="Q367" s="12"/>
    </row>
    <row r="368" spans="1:17" s="13" customFormat="1">
      <c r="A368" s="12"/>
      <c r="B368" s="12"/>
      <c r="C368" s="12"/>
      <c r="D368" s="12"/>
      <c r="E368" s="12"/>
      <c r="F368" s="12"/>
      <c r="G368" s="12"/>
      <c r="J368" s="12"/>
      <c r="Q368" s="12"/>
    </row>
    <row r="369" spans="1:17" s="13" customFormat="1">
      <c r="A369" s="12"/>
      <c r="B369" s="12"/>
      <c r="C369" s="12"/>
      <c r="D369" s="12"/>
      <c r="E369" s="12"/>
      <c r="F369" s="12"/>
      <c r="G369" s="12"/>
      <c r="J369" s="12"/>
      <c r="Q369" s="12"/>
    </row>
    <row r="370" spans="1:17" s="13" customFormat="1">
      <c r="A370" s="12"/>
      <c r="B370" s="12"/>
      <c r="C370" s="12"/>
      <c r="D370" s="12"/>
      <c r="E370" s="12"/>
      <c r="F370" s="12"/>
      <c r="G370" s="12"/>
      <c r="J370" s="12"/>
      <c r="Q370" s="12"/>
    </row>
    <row r="371" spans="1:17" s="13" customFormat="1">
      <c r="A371" s="12"/>
      <c r="B371" s="12"/>
      <c r="C371" s="12"/>
      <c r="D371" s="12"/>
      <c r="E371" s="12"/>
      <c r="F371" s="12"/>
      <c r="G371" s="12"/>
      <c r="J371" s="12"/>
      <c r="Q371" s="12"/>
    </row>
    <row r="372" spans="1:17" s="13" customFormat="1">
      <c r="A372" s="12"/>
      <c r="B372" s="12"/>
      <c r="C372" s="12"/>
      <c r="D372" s="12"/>
      <c r="E372" s="12"/>
      <c r="F372" s="12"/>
      <c r="G372" s="12"/>
      <c r="J372" s="12"/>
      <c r="Q372" s="12"/>
    </row>
    <row r="373" spans="1:17" s="13" customFormat="1">
      <c r="A373" s="12"/>
      <c r="B373" s="12"/>
      <c r="C373" s="12"/>
      <c r="D373" s="12"/>
      <c r="E373" s="12"/>
      <c r="F373" s="12"/>
      <c r="G373" s="12"/>
      <c r="J373" s="12"/>
      <c r="Q373" s="12"/>
    </row>
    <row r="374" spans="1:17" s="13" customFormat="1">
      <c r="A374" s="12"/>
      <c r="B374" s="12"/>
      <c r="C374" s="12"/>
      <c r="D374" s="12"/>
      <c r="E374" s="12"/>
      <c r="F374" s="12"/>
      <c r="G374" s="12"/>
      <c r="J374" s="12"/>
      <c r="Q374" s="12"/>
    </row>
    <row r="375" spans="1:17" s="13" customFormat="1">
      <c r="A375" s="12"/>
      <c r="B375" s="12"/>
      <c r="C375" s="12"/>
      <c r="D375" s="12"/>
      <c r="E375" s="12"/>
      <c r="F375" s="12"/>
      <c r="G375" s="12"/>
      <c r="J375" s="12"/>
      <c r="Q375" s="12"/>
    </row>
    <row r="376" spans="1:17" s="13" customFormat="1">
      <c r="A376" s="12"/>
      <c r="B376" s="12"/>
      <c r="C376" s="12"/>
      <c r="D376" s="12"/>
      <c r="E376" s="12"/>
      <c r="F376" s="12"/>
      <c r="G376" s="12"/>
      <c r="J376" s="12"/>
      <c r="Q376" s="12"/>
    </row>
    <row r="377" spans="1:17" s="13" customFormat="1">
      <c r="A377" s="12"/>
      <c r="B377" s="12"/>
      <c r="C377" s="12"/>
      <c r="D377" s="12"/>
      <c r="E377" s="12"/>
      <c r="F377" s="12"/>
      <c r="G377" s="12"/>
      <c r="J377" s="12"/>
      <c r="Q377" s="12"/>
    </row>
    <row r="378" spans="1:17" s="13" customFormat="1">
      <c r="A378" s="12"/>
      <c r="B378" s="12"/>
      <c r="C378" s="12"/>
      <c r="D378" s="12"/>
      <c r="E378" s="12"/>
      <c r="F378" s="12"/>
      <c r="G378" s="12"/>
      <c r="J378" s="12"/>
      <c r="Q378" s="12"/>
    </row>
    <row r="379" spans="1:17" s="13" customFormat="1">
      <c r="A379" s="12"/>
      <c r="B379" s="12"/>
      <c r="C379" s="12"/>
      <c r="D379" s="12"/>
      <c r="E379" s="12"/>
      <c r="F379" s="12"/>
      <c r="G379" s="12"/>
      <c r="J379" s="12"/>
      <c r="Q379" s="12"/>
    </row>
    <row r="380" spans="1:17" s="13" customFormat="1">
      <c r="A380" s="12"/>
      <c r="B380" s="12"/>
      <c r="C380" s="12"/>
      <c r="D380" s="12"/>
      <c r="E380" s="12"/>
      <c r="F380" s="12"/>
      <c r="G380" s="12"/>
      <c r="J380" s="12"/>
      <c r="Q380" s="12"/>
    </row>
    <row r="381" spans="1:17" s="13" customFormat="1">
      <c r="A381" s="12"/>
      <c r="B381" s="12"/>
      <c r="C381" s="12"/>
      <c r="D381" s="12"/>
      <c r="E381" s="12"/>
      <c r="F381" s="12"/>
      <c r="G381" s="12"/>
      <c r="J381" s="12"/>
      <c r="Q381" s="12"/>
    </row>
    <row r="382" spans="1:17" s="13" customFormat="1">
      <c r="A382" s="12"/>
      <c r="B382" s="12"/>
      <c r="C382" s="12"/>
      <c r="D382" s="12"/>
      <c r="E382" s="12"/>
      <c r="F382" s="12"/>
      <c r="G382" s="12"/>
      <c r="J382" s="12"/>
      <c r="Q382" s="12"/>
    </row>
    <row r="383" spans="1:17" s="13" customFormat="1">
      <c r="A383" s="12"/>
      <c r="B383" s="12"/>
      <c r="C383" s="12"/>
      <c r="D383" s="12"/>
      <c r="E383" s="12"/>
      <c r="F383" s="12"/>
      <c r="G383" s="12"/>
      <c r="J383" s="12"/>
      <c r="Q383" s="12"/>
    </row>
    <row r="384" spans="1:17" s="13" customFormat="1">
      <c r="A384" s="12"/>
      <c r="B384" s="12"/>
      <c r="C384" s="12"/>
      <c r="D384" s="12"/>
      <c r="E384" s="12"/>
      <c r="F384" s="12"/>
      <c r="G384" s="12"/>
      <c r="J384" s="12"/>
      <c r="Q384" s="12"/>
    </row>
    <row r="385" spans="1:17" s="13" customFormat="1">
      <c r="A385" s="12"/>
      <c r="B385" s="12"/>
      <c r="C385" s="12"/>
      <c r="D385" s="12"/>
      <c r="E385" s="12"/>
      <c r="F385" s="12"/>
      <c r="G385" s="12"/>
      <c r="J385" s="12"/>
      <c r="Q385" s="12"/>
    </row>
    <row r="386" spans="1:17" s="13" customFormat="1">
      <c r="A386" s="12"/>
      <c r="B386" s="12"/>
      <c r="C386" s="12"/>
      <c r="D386" s="12"/>
      <c r="E386" s="12"/>
      <c r="F386" s="12"/>
      <c r="G386" s="12"/>
      <c r="J386" s="12"/>
      <c r="Q386" s="12"/>
    </row>
    <row r="387" spans="1:17" s="13" customFormat="1">
      <c r="A387" s="12"/>
      <c r="B387" s="12"/>
      <c r="C387" s="12"/>
      <c r="D387" s="12"/>
      <c r="E387" s="12"/>
      <c r="F387" s="12"/>
      <c r="G387" s="12"/>
      <c r="J387" s="12"/>
      <c r="Q387" s="12"/>
    </row>
    <row r="388" spans="1:17" s="13" customFormat="1">
      <c r="A388" s="12"/>
      <c r="B388" s="12"/>
      <c r="C388" s="12"/>
      <c r="D388" s="12"/>
      <c r="E388" s="12"/>
      <c r="F388" s="12"/>
      <c r="G388" s="12"/>
      <c r="J388" s="12"/>
      <c r="Q388" s="12"/>
    </row>
    <row r="389" spans="1:17" s="13" customFormat="1">
      <c r="A389" s="12"/>
      <c r="B389" s="12"/>
      <c r="C389" s="12"/>
      <c r="D389" s="12"/>
      <c r="E389" s="12"/>
      <c r="F389" s="12"/>
      <c r="G389" s="12"/>
      <c r="J389" s="12"/>
      <c r="Q389" s="12"/>
    </row>
    <row r="390" spans="1:17" s="13" customFormat="1">
      <c r="A390" s="12"/>
      <c r="B390" s="12"/>
      <c r="C390" s="12"/>
      <c r="D390" s="12"/>
      <c r="E390" s="12"/>
      <c r="F390" s="12"/>
      <c r="G390" s="12"/>
      <c r="J390" s="12"/>
      <c r="Q390" s="12"/>
    </row>
    <row r="391" spans="1:17" s="13" customFormat="1">
      <c r="A391" s="12"/>
      <c r="B391" s="12"/>
      <c r="C391" s="12"/>
      <c r="D391" s="12"/>
      <c r="E391" s="12"/>
      <c r="F391" s="12"/>
      <c r="G391" s="12"/>
      <c r="J391" s="12"/>
      <c r="Q391" s="12"/>
    </row>
    <row r="392" spans="1:17" s="13" customFormat="1">
      <c r="A392" s="12"/>
      <c r="B392" s="12"/>
      <c r="C392" s="12"/>
      <c r="D392" s="12"/>
      <c r="E392" s="12"/>
      <c r="F392" s="12"/>
      <c r="G392" s="12"/>
      <c r="J392" s="12"/>
      <c r="Q392" s="12"/>
    </row>
    <row r="393" spans="1:17" s="13" customFormat="1">
      <c r="A393" s="12"/>
      <c r="B393" s="12"/>
      <c r="C393" s="12"/>
      <c r="D393" s="12"/>
      <c r="E393" s="12"/>
      <c r="F393" s="12"/>
      <c r="G393" s="12"/>
      <c r="J393" s="12"/>
      <c r="Q393" s="12"/>
    </row>
    <row r="394" spans="1:17" s="13" customFormat="1">
      <c r="A394" s="12"/>
      <c r="B394" s="12"/>
      <c r="C394" s="12"/>
      <c r="D394" s="12"/>
      <c r="E394" s="12"/>
      <c r="F394" s="12"/>
      <c r="G394" s="12"/>
      <c r="J394" s="12"/>
      <c r="Q394" s="12"/>
    </row>
    <row r="395" spans="1:17" s="13" customFormat="1">
      <c r="A395" s="12"/>
      <c r="B395" s="12"/>
      <c r="C395" s="12"/>
      <c r="D395" s="12"/>
      <c r="E395" s="12"/>
      <c r="F395" s="12"/>
      <c r="G395" s="12"/>
      <c r="J395" s="12"/>
      <c r="Q395" s="12"/>
    </row>
    <row r="396" spans="1:17" s="13" customFormat="1">
      <c r="A396" s="12"/>
      <c r="B396" s="12"/>
      <c r="C396" s="12"/>
      <c r="D396" s="12"/>
      <c r="E396" s="12"/>
      <c r="F396" s="12"/>
      <c r="G396" s="12"/>
      <c r="J396" s="12"/>
      <c r="Q396" s="12"/>
    </row>
    <row r="397" spans="1:17" s="13" customFormat="1">
      <c r="A397" s="12"/>
      <c r="B397" s="12"/>
      <c r="C397" s="12"/>
      <c r="D397" s="12"/>
      <c r="E397" s="12"/>
      <c r="F397" s="12"/>
      <c r="G397" s="12"/>
      <c r="J397" s="12"/>
      <c r="Q397" s="12"/>
    </row>
    <row r="398" spans="1:17" s="13" customFormat="1">
      <c r="A398" s="12"/>
      <c r="B398" s="12"/>
      <c r="C398" s="12"/>
      <c r="D398" s="12"/>
      <c r="E398" s="12"/>
      <c r="F398" s="12"/>
      <c r="G398" s="12"/>
      <c r="J398" s="12"/>
      <c r="Q398" s="12"/>
    </row>
    <row r="399" spans="1:17" s="13" customFormat="1">
      <c r="A399" s="12"/>
      <c r="B399" s="12"/>
      <c r="C399" s="12"/>
      <c r="D399" s="12"/>
      <c r="E399" s="12"/>
      <c r="F399" s="12"/>
      <c r="G399" s="12"/>
      <c r="J399" s="12"/>
      <c r="Q399" s="12"/>
    </row>
    <row r="400" spans="1:17" s="13" customFormat="1">
      <c r="A400" s="12"/>
      <c r="B400" s="12"/>
      <c r="C400" s="12"/>
      <c r="D400" s="12"/>
      <c r="E400" s="12"/>
      <c r="F400" s="12"/>
      <c r="G400" s="12"/>
      <c r="J400" s="12"/>
      <c r="Q400" s="12"/>
    </row>
    <row r="401" spans="1:17" s="13" customFormat="1">
      <c r="A401" s="12"/>
      <c r="B401" s="12"/>
      <c r="C401" s="12"/>
      <c r="D401" s="12"/>
      <c r="E401" s="12"/>
      <c r="F401" s="12"/>
      <c r="G401" s="12"/>
      <c r="J401" s="12"/>
      <c r="Q401" s="12"/>
    </row>
    <row r="402" spans="1:17" s="13" customFormat="1">
      <c r="A402" s="12"/>
      <c r="B402" s="12"/>
      <c r="C402" s="12"/>
      <c r="D402" s="12"/>
      <c r="E402" s="12"/>
      <c r="F402" s="12"/>
      <c r="G402" s="12"/>
      <c r="J402" s="12"/>
      <c r="Q402" s="12"/>
    </row>
    <row r="403" spans="1:17" s="13" customFormat="1">
      <c r="A403" s="12"/>
      <c r="B403" s="12"/>
      <c r="C403" s="12"/>
      <c r="D403" s="12"/>
      <c r="E403" s="12"/>
      <c r="F403" s="12"/>
      <c r="G403" s="12"/>
      <c r="J403" s="12"/>
      <c r="Q403" s="12"/>
    </row>
    <row r="404" spans="1:17" s="13" customFormat="1">
      <c r="A404" s="12"/>
      <c r="B404" s="12"/>
      <c r="C404" s="12"/>
      <c r="D404" s="12"/>
      <c r="E404" s="12"/>
      <c r="F404" s="12"/>
      <c r="G404" s="12"/>
      <c r="J404" s="12"/>
      <c r="Q404" s="12"/>
    </row>
    <row r="405" spans="1:17" s="13" customFormat="1">
      <c r="A405" s="12"/>
      <c r="B405" s="12"/>
      <c r="C405" s="12"/>
      <c r="D405" s="12"/>
      <c r="E405" s="12"/>
      <c r="F405" s="12"/>
      <c r="G405" s="12"/>
      <c r="J405" s="12"/>
      <c r="Q405" s="12"/>
    </row>
    <row r="406" spans="1:17" s="13" customFormat="1">
      <c r="A406" s="12"/>
      <c r="B406" s="12"/>
      <c r="C406" s="12"/>
      <c r="D406" s="12"/>
      <c r="E406" s="12"/>
      <c r="F406" s="12"/>
      <c r="G406" s="12"/>
      <c r="J406" s="12"/>
      <c r="Q406" s="12"/>
    </row>
    <row r="407" spans="1:17" s="13" customFormat="1">
      <c r="A407" s="12"/>
      <c r="B407" s="12"/>
      <c r="C407" s="12"/>
      <c r="D407" s="12"/>
      <c r="E407" s="12"/>
      <c r="F407" s="12"/>
      <c r="G407" s="12"/>
      <c r="J407" s="12"/>
      <c r="Q407" s="12"/>
    </row>
    <row r="408" spans="1:17" s="13" customFormat="1">
      <c r="A408" s="12"/>
      <c r="B408" s="12"/>
      <c r="C408" s="12"/>
      <c r="D408" s="12"/>
      <c r="E408" s="12"/>
      <c r="F408" s="12"/>
      <c r="G408" s="12"/>
      <c r="J408" s="12"/>
      <c r="Q408" s="12"/>
    </row>
    <row r="409" spans="1:17" s="13" customFormat="1">
      <c r="A409" s="12"/>
      <c r="B409" s="12"/>
      <c r="C409" s="12"/>
      <c r="D409" s="12"/>
      <c r="E409" s="12"/>
      <c r="F409" s="12"/>
      <c r="G409" s="12"/>
      <c r="J409" s="12"/>
      <c r="Q409" s="12"/>
    </row>
    <row r="410" spans="1:17" s="13" customFormat="1">
      <c r="A410" s="12"/>
      <c r="B410" s="12"/>
      <c r="C410" s="12"/>
      <c r="D410" s="12"/>
      <c r="E410" s="12"/>
      <c r="F410" s="12"/>
      <c r="G410" s="12"/>
      <c r="J410" s="12"/>
      <c r="Q410" s="12"/>
    </row>
    <row r="411" spans="1:17" s="13" customFormat="1">
      <c r="A411" s="12"/>
      <c r="B411" s="12"/>
      <c r="C411" s="12"/>
      <c r="D411" s="12"/>
      <c r="E411" s="12"/>
      <c r="F411" s="12"/>
      <c r="G411" s="12"/>
      <c r="J411" s="12"/>
      <c r="Q411" s="12"/>
    </row>
    <row r="412" spans="1:17" s="13" customFormat="1">
      <c r="A412" s="12"/>
      <c r="B412" s="12"/>
      <c r="C412" s="12"/>
      <c r="D412" s="12"/>
      <c r="E412" s="12"/>
      <c r="F412" s="12"/>
      <c r="G412" s="12"/>
      <c r="J412" s="12"/>
      <c r="Q412" s="12"/>
    </row>
    <row r="413" spans="1:17" s="13" customFormat="1">
      <c r="A413" s="12"/>
      <c r="B413" s="12"/>
      <c r="C413" s="12"/>
      <c r="D413" s="12"/>
      <c r="E413" s="12"/>
      <c r="F413" s="12"/>
      <c r="G413" s="12"/>
      <c r="J413" s="12"/>
      <c r="Q413" s="12"/>
    </row>
    <row r="414" spans="1:17" s="13" customFormat="1">
      <c r="A414" s="12"/>
      <c r="B414" s="12"/>
      <c r="C414" s="12"/>
      <c r="D414" s="12"/>
      <c r="E414" s="12"/>
      <c r="F414" s="12"/>
      <c r="G414" s="12"/>
      <c r="J414" s="12"/>
      <c r="Q414" s="12"/>
    </row>
    <row r="415" spans="1:17" s="13" customFormat="1">
      <c r="A415" s="12"/>
      <c r="B415" s="12"/>
      <c r="C415" s="12"/>
      <c r="D415" s="12"/>
      <c r="E415" s="12"/>
      <c r="F415" s="12"/>
      <c r="G415" s="12"/>
      <c r="J415" s="12"/>
      <c r="Q415" s="12"/>
    </row>
    <row r="416" spans="1:17" s="13" customFormat="1">
      <c r="A416" s="12"/>
      <c r="B416" s="12"/>
      <c r="C416" s="12"/>
      <c r="D416" s="12"/>
      <c r="E416" s="12"/>
      <c r="F416" s="12"/>
      <c r="G416" s="12"/>
      <c r="J416" s="12"/>
      <c r="Q416" s="12"/>
    </row>
    <row r="417" spans="1:17" s="13" customFormat="1">
      <c r="A417" s="12"/>
      <c r="B417" s="12"/>
      <c r="C417" s="12"/>
      <c r="D417" s="12"/>
      <c r="E417" s="12"/>
      <c r="F417" s="12"/>
      <c r="G417" s="12"/>
      <c r="J417" s="12"/>
      <c r="Q417" s="12"/>
    </row>
    <row r="418" spans="1:17" s="13" customFormat="1">
      <c r="A418" s="12"/>
      <c r="B418" s="12"/>
      <c r="C418" s="12"/>
      <c r="D418" s="12"/>
      <c r="E418" s="12"/>
      <c r="F418" s="12"/>
      <c r="G418" s="12"/>
      <c r="J418" s="12"/>
      <c r="Q418" s="12"/>
    </row>
    <row r="419" spans="1:17" s="13" customFormat="1">
      <c r="A419" s="12"/>
      <c r="B419" s="12"/>
      <c r="C419" s="12"/>
      <c r="D419" s="12"/>
      <c r="E419" s="12"/>
      <c r="F419" s="12"/>
      <c r="G419" s="12"/>
      <c r="J419" s="12"/>
      <c r="Q419" s="12"/>
    </row>
    <row r="420" spans="1:17" s="13" customFormat="1">
      <c r="A420" s="12"/>
      <c r="B420" s="12"/>
      <c r="C420" s="12"/>
      <c r="D420" s="12"/>
      <c r="E420" s="12"/>
      <c r="F420" s="12"/>
      <c r="G420" s="12"/>
      <c r="J420" s="12"/>
      <c r="Q420" s="12"/>
    </row>
    <row r="421" spans="1:17" s="13" customFormat="1">
      <c r="A421" s="12"/>
      <c r="B421" s="12"/>
      <c r="C421" s="12"/>
      <c r="D421" s="12"/>
      <c r="E421" s="12"/>
      <c r="F421" s="12"/>
      <c r="G421" s="12"/>
      <c r="J421" s="12"/>
      <c r="Q421" s="12"/>
    </row>
    <row r="422" spans="1:17" s="13" customFormat="1">
      <c r="A422" s="12"/>
      <c r="B422" s="12"/>
      <c r="C422" s="12"/>
      <c r="D422" s="12"/>
      <c r="E422" s="12"/>
      <c r="F422" s="12"/>
      <c r="G422" s="12"/>
      <c r="J422" s="12"/>
      <c r="Q422" s="12"/>
    </row>
    <row r="423" spans="1:17" s="13" customFormat="1">
      <c r="A423" s="12"/>
      <c r="B423" s="12"/>
      <c r="C423" s="12"/>
      <c r="D423" s="12"/>
      <c r="E423" s="12"/>
      <c r="F423" s="12"/>
      <c r="G423" s="12"/>
      <c r="J423" s="12"/>
      <c r="Q423" s="12"/>
    </row>
    <row r="424" spans="1:17" s="13" customFormat="1">
      <c r="A424" s="12"/>
      <c r="B424" s="12"/>
      <c r="C424" s="12"/>
      <c r="D424" s="12"/>
      <c r="E424" s="12"/>
      <c r="F424" s="12"/>
      <c r="G424" s="12"/>
      <c r="J424" s="12"/>
      <c r="Q424" s="12"/>
    </row>
    <row r="425" spans="1:17" s="13" customFormat="1">
      <c r="A425" s="12"/>
      <c r="B425" s="12"/>
      <c r="C425" s="12"/>
      <c r="D425" s="12"/>
      <c r="E425" s="12"/>
      <c r="F425" s="12"/>
      <c r="G425" s="12"/>
      <c r="J425" s="12"/>
      <c r="Q425" s="12"/>
    </row>
    <row r="426" spans="1:17" s="13" customFormat="1">
      <c r="A426" s="12"/>
      <c r="B426" s="12"/>
      <c r="C426" s="12"/>
      <c r="D426" s="12"/>
      <c r="E426" s="12"/>
      <c r="F426" s="12"/>
      <c r="G426" s="12"/>
      <c r="J426" s="12"/>
      <c r="Q426" s="12"/>
    </row>
    <row r="427" spans="1:17" s="13" customFormat="1">
      <c r="A427" s="12"/>
      <c r="B427" s="12"/>
      <c r="C427" s="12"/>
      <c r="D427" s="12"/>
      <c r="E427" s="12"/>
      <c r="F427" s="12"/>
      <c r="G427" s="12"/>
      <c r="J427" s="12"/>
      <c r="Q427" s="12"/>
    </row>
    <row r="428" spans="1:17" s="13" customFormat="1">
      <c r="A428" s="12"/>
      <c r="B428" s="12"/>
      <c r="C428" s="12"/>
      <c r="D428" s="12"/>
      <c r="E428" s="12"/>
      <c r="F428" s="12"/>
      <c r="G428" s="12"/>
      <c r="J428" s="12"/>
      <c r="Q428" s="12"/>
    </row>
    <row r="429" spans="1:17" s="13" customFormat="1">
      <c r="A429" s="12"/>
      <c r="B429" s="12"/>
      <c r="C429" s="12"/>
      <c r="D429" s="12"/>
      <c r="E429" s="12"/>
      <c r="F429" s="12"/>
      <c r="G429" s="12"/>
      <c r="J429" s="12"/>
      <c r="Q429" s="12"/>
    </row>
    <row r="430" spans="1:17" s="13" customFormat="1">
      <c r="A430" s="12"/>
      <c r="B430" s="12"/>
      <c r="C430" s="12"/>
      <c r="D430" s="12"/>
      <c r="E430" s="12"/>
      <c r="F430" s="12"/>
      <c r="G430" s="12"/>
      <c r="J430" s="12"/>
      <c r="Q430" s="12"/>
    </row>
    <row r="431" spans="1:17" s="13" customFormat="1">
      <c r="A431" s="12"/>
      <c r="B431" s="12"/>
      <c r="C431" s="12"/>
      <c r="D431" s="12"/>
      <c r="E431" s="12"/>
      <c r="F431" s="12"/>
      <c r="G431" s="12"/>
      <c r="J431" s="12"/>
      <c r="Q431" s="12"/>
    </row>
    <row r="432" spans="1:17" s="13" customFormat="1">
      <c r="A432" s="12"/>
      <c r="B432" s="12"/>
      <c r="C432" s="12"/>
      <c r="D432" s="12"/>
      <c r="E432" s="12"/>
      <c r="F432" s="12"/>
      <c r="G432" s="12"/>
      <c r="J432" s="12"/>
      <c r="Q432" s="12"/>
    </row>
    <row r="433" spans="1:17" s="13" customFormat="1">
      <c r="A433" s="12"/>
      <c r="B433" s="12"/>
      <c r="C433" s="12"/>
      <c r="D433" s="12"/>
      <c r="E433" s="12"/>
      <c r="F433" s="12"/>
      <c r="G433" s="12"/>
      <c r="J433" s="12"/>
      <c r="Q433" s="12"/>
    </row>
    <row r="434" spans="1:17" s="13" customFormat="1">
      <c r="A434" s="12"/>
      <c r="B434" s="12"/>
      <c r="C434" s="12"/>
      <c r="D434" s="12"/>
      <c r="E434" s="12"/>
      <c r="F434" s="12"/>
      <c r="G434" s="12"/>
      <c r="J434" s="12"/>
      <c r="Q434" s="12"/>
    </row>
    <row r="435" spans="1:17" s="13" customFormat="1">
      <c r="A435" s="12"/>
      <c r="B435" s="12"/>
      <c r="C435" s="12"/>
      <c r="D435" s="12"/>
      <c r="E435" s="12"/>
      <c r="F435" s="12"/>
      <c r="G435" s="12"/>
      <c r="J435" s="12"/>
      <c r="Q435" s="12"/>
    </row>
    <row r="436" spans="1:17" s="13" customFormat="1">
      <c r="A436" s="12"/>
      <c r="B436" s="12"/>
      <c r="C436" s="12"/>
      <c r="D436" s="12"/>
      <c r="E436" s="12"/>
      <c r="F436" s="12"/>
      <c r="G436" s="12"/>
      <c r="J436" s="12"/>
      <c r="Q436" s="12"/>
    </row>
    <row r="437" spans="1:17" s="13" customFormat="1">
      <c r="A437" s="12"/>
      <c r="B437" s="12"/>
      <c r="C437" s="12"/>
      <c r="D437" s="12"/>
      <c r="E437" s="12"/>
      <c r="F437" s="12"/>
      <c r="G437" s="12"/>
      <c r="J437" s="12"/>
      <c r="Q437" s="12"/>
    </row>
    <row r="438" spans="1:17" s="13" customFormat="1">
      <c r="A438" s="12"/>
      <c r="B438" s="12"/>
      <c r="C438" s="12"/>
      <c r="D438" s="12"/>
      <c r="E438" s="12"/>
      <c r="F438" s="12"/>
      <c r="G438" s="12"/>
      <c r="J438" s="12"/>
      <c r="Q438" s="12"/>
    </row>
    <row r="439" spans="1:17" s="13" customFormat="1">
      <c r="A439" s="12"/>
      <c r="B439" s="12"/>
      <c r="C439" s="12"/>
      <c r="D439" s="12"/>
      <c r="E439" s="12"/>
      <c r="F439" s="12"/>
      <c r="G439" s="12"/>
      <c r="J439" s="12"/>
      <c r="Q439" s="12"/>
    </row>
    <row r="440" spans="1:17" s="13" customFormat="1">
      <c r="A440" s="12"/>
      <c r="B440" s="12"/>
      <c r="C440" s="12"/>
      <c r="D440" s="12"/>
      <c r="E440" s="12"/>
      <c r="F440" s="12"/>
      <c r="G440" s="12"/>
      <c r="J440" s="12"/>
      <c r="Q440" s="12"/>
    </row>
    <row r="441" spans="1:17" s="13" customFormat="1">
      <c r="A441" s="12"/>
      <c r="B441" s="12"/>
      <c r="C441" s="12"/>
      <c r="D441" s="12"/>
      <c r="E441" s="12"/>
      <c r="F441" s="12"/>
      <c r="G441" s="12"/>
      <c r="J441" s="12"/>
      <c r="Q441" s="12"/>
    </row>
    <row r="442" spans="1:17" s="13" customFormat="1">
      <c r="A442" s="12"/>
      <c r="B442" s="12"/>
      <c r="C442" s="12"/>
      <c r="D442" s="12"/>
      <c r="E442" s="12"/>
      <c r="F442" s="12"/>
      <c r="G442" s="12"/>
      <c r="J442" s="12"/>
      <c r="Q442" s="12"/>
    </row>
    <row r="443" spans="1:17" s="13" customFormat="1">
      <c r="A443" s="12"/>
      <c r="B443" s="12"/>
      <c r="C443" s="12"/>
      <c r="D443" s="12"/>
      <c r="E443" s="12"/>
      <c r="F443" s="12"/>
      <c r="G443" s="12"/>
      <c r="J443" s="12"/>
      <c r="Q443" s="12"/>
    </row>
    <row r="444" spans="1:17" s="13" customFormat="1">
      <c r="A444" s="12"/>
      <c r="B444" s="12"/>
      <c r="C444" s="12"/>
      <c r="D444" s="12"/>
      <c r="E444" s="12"/>
      <c r="F444" s="12"/>
      <c r="G444" s="12"/>
      <c r="J444" s="12"/>
      <c r="Q444" s="12"/>
    </row>
    <row r="445" spans="1:17" s="13" customFormat="1">
      <c r="A445" s="12"/>
      <c r="B445" s="12"/>
      <c r="C445" s="12"/>
      <c r="D445" s="12"/>
      <c r="E445" s="12"/>
      <c r="F445" s="12"/>
      <c r="G445" s="12"/>
      <c r="J445" s="12"/>
      <c r="Q445" s="12"/>
    </row>
    <row r="446" spans="1:17" s="13" customFormat="1">
      <c r="A446" s="12"/>
      <c r="B446" s="12"/>
      <c r="C446" s="12"/>
      <c r="D446" s="12"/>
      <c r="E446" s="12"/>
      <c r="F446" s="12"/>
      <c r="G446" s="12"/>
      <c r="J446" s="12"/>
      <c r="Q446" s="12"/>
    </row>
    <row r="447" spans="1:17" s="13" customFormat="1">
      <c r="A447" s="12"/>
      <c r="B447" s="12"/>
      <c r="C447" s="12"/>
      <c r="D447" s="12"/>
      <c r="E447" s="12"/>
      <c r="F447" s="12"/>
      <c r="G447" s="12"/>
      <c r="J447" s="12"/>
      <c r="Q447" s="12"/>
    </row>
    <row r="448" spans="1:17" s="13" customFormat="1">
      <c r="A448" s="12"/>
      <c r="B448" s="12"/>
      <c r="C448" s="12"/>
      <c r="D448" s="12"/>
      <c r="E448" s="12"/>
      <c r="F448" s="12"/>
      <c r="G448" s="12"/>
      <c r="J448" s="12"/>
      <c r="Q448" s="12"/>
    </row>
    <row r="449" spans="1:17" s="13" customFormat="1">
      <c r="A449" s="12"/>
      <c r="B449" s="12"/>
      <c r="C449" s="12"/>
      <c r="D449" s="12"/>
      <c r="E449" s="12"/>
      <c r="F449" s="12"/>
      <c r="G449" s="12"/>
      <c r="J449" s="12"/>
      <c r="Q449" s="12"/>
    </row>
    <row r="450" spans="1:17" s="13" customFormat="1">
      <c r="A450" s="12"/>
      <c r="B450" s="12"/>
      <c r="C450" s="12"/>
      <c r="D450" s="12"/>
      <c r="E450" s="12"/>
      <c r="F450" s="12"/>
      <c r="G450" s="12"/>
      <c r="J450" s="12"/>
      <c r="Q450" s="12"/>
    </row>
    <row r="451" spans="1:17" s="13" customFormat="1">
      <c r="A451" s="12"/>
      <c r="B451" s="12"/>
      <c r="C451" s="12"/>
      <c r="D451" s="12"/>
      <c r="E451" s="12"/>
      <c r="F451" s="12"/>
      <c r="G451" s="12"/>
      <c r="J451" s="12"/>
      <c r="Q451" s="12"/>
    </row>
    <row r="452" spans="1:17" s="13" customFormat="1">
      <c r="A452" s="12"/>
      <c r="B452" s="12"/>
      <c r="C452" s="12"/>
      <c r="D452" s="12"/>
      <c r="E452" s="12"/>
      <c r="F452" s="12"/>
      <c r="G452" s="12"/>
      <c r="J452" s="12"/>
      <c r="Q452" s="12"/>
    </row>
    <row r="453" spans="1:17" s="13" customFormat="1">
      <c r="A453" s="12"/>
      <c r="B453" s="12"/>
      <c r="C453" s="12"/>
      <c r="D453" s="12"/>
      <c r="E453" s="12"/>
      <c r="F453" s="12"/>
      <c r="G453" s="12"/>
      <c r="J453" s="12"/>
      <c r="Q453" s="12"/>
    </row>
    <row r="454" spans="1:17" s="13" customFormat="1">
      <c r="A454" s="12"/>
      <c r="B454" s="12"/>
      <c r="C454" s="12"/>
      <c r="D454" s="12"/>
      <c r="E454" s="12"/>
      <c r="F454" s="12"/>
      <c r="G454" s="12"/>
      <c r="J454" s="12"/>
      <c r="Q454" s="12"/>
    </row>
    <row r="455" spans="1:17" s="13" customFormat="1">
      <c r="A455" s="12"/>
      <c r="B455" s="12"/>
      <c r="C455" s="12"/>
      <c r="D455" s="12"/>
      <c r="E455" s="12"/>
      <c r="F455" s="12"/>
      <c r="G455" s="12"/>
      <c r="J455" s="12"/>
      <c r="Q455" s="12"/>
    </row>
    <row r="456" spans="1:17" s="13" customFormat="1">
      <c r="A456" s="12"/>
      <c r="B456" s="12"/>
      <c r="C456" s="12"/>
      <c r="D456" s="12"/>
      <c r="E456" s="12"/>
      <c r="F456" s="12"/>
      <c r="G456" s="12"/>
      <c r="J456" s="12"/>
      <c r="Q456" s="12"/>
    </row>
    <row r="457" spans="1:17" s="13" customFormat="1">
      <c r="A457" s="12"/>
      <c r="B457" s="12"/>
      <c r="C457" s="12"/>
      <c r="D457" s="12"/>
      <c r="E457" s="12"/>
      <c r="F457" s="12"/>
      <c r="G457" s="12"/>
      <c r="J457" s="12"/>
      <c r="Q457" s="12"/>
    </row>
    <row r="458" spans="1:17" s="13" customFormat="1">
      <c r="A458" s="12"/>
      <c r="B458" s="12"/>
      <c r="C458" s="12"/>
      <c r="D458" s="12"/>
      <c r="E458" s="12"/>
      <c r="F458" s="12"/>
      <c r="G458" s="12"/>
      <c r="J458" s="12"/>
      <c r="Q458" s="12"/>
    </row>
    <row r="459" spans="1:17" s="13" customFormat="1">
      <c r="A459" s="12"/>
      <c r="B459" s="12"/>
      <c r="C459" s="12"/>
      <c r="D459" s="12"/>
      <c r="E459" s="12"/>
      <c r="F459" s="12"/>
      <c r="G459" s="12"/>
      <c r="J459" s="12"/>
      <c r="Q459" s="12"/>
    </row>
    <row r="460" spans="1:17" s="13" customFormat="1">
      <c r="A460" s="12"/>
      <c r="B460" s="12"/>
      <c r="C460" s="12"/>
      <c r="D460" s="12"/>
      <c r="E460" s="12"/>
      <c r="F460" s="12"/>
      <c r="G460" s="12"/>
      <c r="J460" s="12"/>
      <c r="Q460" s="12"/>
    </row>
    <row r="461" spans="1:17" s="13" customFormat="1">
      <c r="A461" s="12"/>
      <c r="B461" s="12"/>
      <c r="C461" s="12"/>
      <c r="D461" s="12"/>
      <c r="E461" s="12"/>
      <c r="F461" s="12"/>
      <c r="G461" s="12"/>
      <c r="J461" s="12"/>
      <c r="Q461" s="12"/>
    </row>
    <row r="462" spans="1:17" s="13" customFormat="1">
      <c r="A462" s="12"/>
      <c r="B462" s="12"/>
      <c r="C462" s="12"/>
      <c r="D462" s="12"/>
      <c r="E462" s="12"/>
      <c r="F462" s="12"/>
      <c r="G462" s="12"/>
      <c r="J462" s="12"/>
      <c r="Q462" s="12"/>
    </row>
    <row r="463" spans="1:17" s="13" customFormat="1">
      <c r="A463" s="12"/>
      <c r="B463" s="12"/>
      <c r="C463" s="12"/>
      <c r="D463" s="12"/>
      <c r="E463" s="12"/>
      <c r="F463" s="12"/>
      <c r="G463" s="12"/>
      <c r="J463" s="12"/>
      <c r="Q463" s="12"/>
    </row>
    <row r="464" spans="1:17" s="13" customFormat="1">
      <c r="A464" s="12"/>
      <c r="B464" s="12"/>
      <c r="C464" s="12"/>
      <c r="D464" s="12"/>
      <c r="E464" s="12"/>
      <c r="F464" s="12"/>
      <c r="G464" s="12"/>
      <c r="J464" s="12"/>
      <c r="Q464" s="12"/>
    </row>
    <row r="465" spans="1:17" s="13" customFormat="1">
      <c r="A465" s="12"/>
      <c r="B465" s="12"/>
      <c r="C465" s="12"/>
      <c r="D465" s="12"/>
      <c r="E465" s="12"/>
      <c r="F465" s="12"/>
      <c r="G465" s="12"/>
      <c r="J465" s="12"/>
      <c r="Q465" s="12"/>
    </row>
    <row r="466" spans="1:17" s="13" customFormat="1">
      <c r="A466" s="12"/>
      <c r="B466" s="12"/>
      <c r="C466" s="12"/>
      <c r="D466" s="12"/>
      <c r="E466" s="12"/>
      <c r="F466" s="12"/>
      <c r="G466" s="12"/>
      <c r="J466" s="12"/>
      <c r="Q466" s="12"/>
    </row>
    <row r="467" spans="1:17" s="13" customFormat="1">
      <c r="A467" s="12"/>
      <c r="B467" s="12"/>
      <c r="C467" s="12"/>
      <c r="D467" s="12"/>
      <c r="E467" s="12"/>
      <c r="F467" s="12"/>
      <c r="G467" s="12"/>
      <c r="J467" s="12"/>
      <c r="Q467" s="12"/>
    </row>
    <row r="468" spans="1:17" s="13" customFormat="1">
      <c r="A468" s="12"/>
      <c r="B468" s="12"/>
      <c r="C468" s="12"/>
      <c r="D468" s="12"/>
      <c r="E468" s="12"/>
      <c r="F468" s="12"/>
      <c r="G468" s="12"/>
      <c r="J468" s="12"/>
      <c r="Q468" s="12"/>
    </row>
    <row r="469" spans="1:17" s="13" customFormat="1">
      <c r="A469" s="12"/>
      <c r="B469" s="12"/>
      <c r="C469" s="12"/>
      <c r="D469" s="12"/>
      <c r="E469" s="12"/>
      <c r="F469" s="12"/>
      <c r="G469" s="12"/>
      <c r="J469" s="12"/>
      <c r="Q469" s="12"/>
    </row>
    <row r="470" spans="1:17" s="13" customFormat="1">
      <c r="A470" s="12"/>
      <c r="B470" s="12"/>
      <c r="C470" s="12"/>
      <c r="D470" s="12"/>
      <c r="E470" s="12"/>
      <c r="F470" s="12"/>
      <c r="G470" s="12"/>
      <c r="J470" s="12"/>
      <c r="Q470" s="12"/>
    </row>
    <row r="471" spans="1:17" s="13" customFormat="1">
      <c r="A471" s="12"/>
      <c r="B471" s="12"/>
      <c r="C471" s="12"/>
      <c r="D471" s="12"/>
      <c r="E471" s="12"/>
      <c r="F471" s="12"/>
      <c r="G471" s="12"/>
      <c r="J471" s="12"/>
      <c r="Q471" s="12"/>
    </row>
    <row r="472" spans="1:17" s="13" customFormat="1">
      <c r="A472" s="12"/>
      <c r="B472" s="12"/>
      <c r="C472" s="12"/>
      <c r="D472" s="12"/>
      <c r="E472" s="12"/>
      <c r="F472" s="12"/>
      <c r="G472" s="12"/>
      <c r="J472" s="12"/>
      <c r="Q472" s="12"/>
    </row>
    <row r="473" spans="1:17" s="13" customFormat="1">
      <c r="A473" s="12"/>
      <c r="B473" s="12"/>
      <c r="C473" s="12"/>
      <c r="D473" s="12"/>
      <c r="E473" s="12"/>
      <c r="F473" s="12"/>
      <c r="G473" s="12"/>
      <c r="J473" s="12"/>
      <c r="Q473" s="12"/>
    </row>
    <row r="474" spans="1:17" s="13" customFormat="1">
      <c r="A474" s="12"/>
      <c r="B474" s="12"/>
      <c r="C474" s="12"/>
      <c r="D474" s="12"/>
      <c r="E474" s="12"/>
      <c r="F474" s="12"/>
      <c r="G474" s="12"/>
      <c r="J474" s="12"/>
      <c r="Q474" s="12"/>
    </row>
    <row r="475" spans="1:17" s="13" customFormat="1">
      <c r="A475" s="12"/>
      <c r="B475" s="12"/>
      <c r="C475" s="12"/>
      <c r="D475" s="12"/>
      <c r="E475" s="12"/>
      <c r="F475" s="12"/>
      <c r="G475" s="12"/>
      <c r="J475" s="12"/>
      <c r="Q475" s="12"/>
    </row>
    <row r="476" spans="1:17" s="13" customFormat="1">
      <c r="A476" s="12"/>
      <c r="B476" s="12"/>
      <c r="C476" s="12"/>
      <c r="D476" s="12"/>
      <c r="E476" s="12"/>
      <c r="F476" s="12"/>
      <c r="G476" s="12"/>
      <c r="J476" s="12"/>
      <c r="Q476" s="12"/>
    </row>
    <row r="477" spans="1:17" s="13" customFormat="1">
      <c r="A477" s="12"/>
      <c r="B477" s="12"/>
      <c r="C477" s="12"/>
      <c r="D477" s="12"/>
      <c r="E477" s="12"/>
      <c r="F477" s="12"/>
      <c r="G477" s="12"/>
      <c r="J477" s="12"/>
      <c r="Q477" s="12"/>
    </row>
    <row r="478" spans="1:17" s="13" customFormat="1">
      <c r="A478" s="12"/>
      <c r="B478" s="12"/>
      <c r="C478" s="12"/>
      <c r="D478" s="12"/>
      <c r="E478" s="12"/>
      <c r="F478" s="12"/>
      <c r="G478" s="12"/>
      <c r="J478" s="12"/>
      <c r="Q478" s="12"/>
    </row>
    <row r="479" spans="1:17" s="13" customFormat="1">
      <c r="A479" s="12"/>
      <c r="B479" s="12"/>
      <c r="C479" s="12"/>
      <c r="D479" s="12"/>
      <c r="E479" s="12"/>
      <c r="F479" s="12"/>
      <c r="G479" s="12"/>
      <c r="J479" s="12"/>
      <c r="Q479" s="12"/>
    </row>
    <row r="480" spans="1:17" s="13" customFormat="1">
      <c r="A480" s="12"/>
      <c r="B480" s="12"/>
      <c r="C480" s="12"/>
      <c r="D480" s="12"/>
      <c r="E480" s="12"/>
      <c r="F480" s="12"/>
      <c r="G480" s="12"/>
      <c r="J480" s="12"/>
      <c r="Q480" s="12"/>
    </row>
    <row r="481" spans="1:17" s="13" customFormat="1">
      <c r="A481" s="12"/>
      <c r="B481" s="12"/>
      <c r="C481" s="12"/>
      <c r="D481" s="12"/>
      <c r="E481" s="12"/>
      <c r="F481" s="12"/>
      <c r="G481" s="12"/>
      <c r="J481" s="12"/>
      <c r="Q481" s="12"/>
    </row>
    <row r="482" spans="1:17" s="13" customFormat="1">
      <c r="A482" s="12"/>
      <c r="B482" s="12"/>
      <c r="C482" s="12"/>
      <c r="D482" s="12"/>
      <c r="E482" s="12"/>
      <c r="F482" s="12"/>
      <c r="G482" s="12"/>
      <c r="J482" s="12"/>
      <c r="Q482" s="12"/>
    </row>
    <row r="483" spans="1:17" s="13" customFormat="1">
      <c r="A483" s="12"/>
      <c r="B483" s="12"/>
      <c r="C483" s="12"/>
      <c r="D483" s="12"/>
      <c r="E483" s="12"/>
      <c r="F483" s="12"/>
      <c r="G483" s="12"/>
      <c r="J483" s="12"/>
      <c r="Q483" s="12"/>
    </row>
    <row r="484" spans="1:17" s="13" customFormat="1">
      <c r="A484" s="12"/>
      <c r="B484" s="12"/>
      <c r="C484" s="12"/>
      <c r="D484" s="12"/>
      <c r="E484" s="12"/>
      <c r="F484" s="12"/>
      <c r="G484" s="12"/>
      <c r="J484" s="12"/>
      <c r="Q484" s="12"/>
    </row>
    <row r="485" spans="1:17" s="13" customFormat="1">
      <c r="A485" s="12"/>
      <c r="B485" s="12"/>
      <c r="C485" s="12"/>
      <c r="D485" s="12"/>
      <c r="E485" s="12"/>
      <c r="F485" s="12"/>
      <c r="G485" s="12"/>
      <c r="J485" s="12"/>
      <c r="Q485" s="12"/>
    </row>
    <row r="486" spans="1:17" s="13" customFormat="1">
      <c r="A486" s="12"/>
      <c r="B486" s="12"/>
      <c r="C486" s="12"/>
      <c r="D486" s="12"/>
      <c r="E486" s="12"/>
      <c r="F486" s="12"/>
      <c r="G486" s="12"/>
      <c r="J486" s="12"/>
      <c r="Q486" s="12"/>
    </row>
    <row r="487" spans="1:17" s="13" customFormat="1">
      <c r="A487" s="12"/>
      <c r="B487" s="12"/>
      <c r="C487" s="12"/>
      <c r="D487" s="12"/>
      <c r="E487" s="12"/>
      <c r="F487" s="12"/>
      <c r="G487" s="12"/>
      <c r="J487" s="12"/>
      <c r="Q487" s="12"/>
    </row>
    <row r="488" spans="1:17" s="13" customFormat="1">
      <c r="A488" s="12"/>
      <c r="B488" s="12"/>
      <c r="C488" s="12"/>
      <c r="D488" s="12"/>
      <c r="E488" s="12"/>
      <c r="F488" s="12"/>
      <c r="G488" s="12"/>
      <c r="J488" s="12"/>
      <c r="Q488" s="12"/>
    </row>
    <row r="489" spans="1:17" s="13" customFormat="1">
      <c r="A489" s="12"/>
      <c r="B489" s="12"/>
      <c r="C489" s="12"/>
      <c r="D489" s="12"/>
      <c r="E489" s="12"/>
      <c r="F489" s="12"/>
      <c r="G489" s="12"/>
      <c r="J489" s="12"/>
      <c r="Q489" s="12"/>
    </row>
    <row r="490" spans="1:17" s="13" customFormat="1">
      <c r="A490" s="12"/>
      <c r="B490" s="12"/>
      <c r="C490" s="12"/>
      <c r="D490" s="12"/>
      <c r="E490" s="12"/>
      <c r="F490" s="12"/>
      <c r="G490" s="12"/>
      <c r="J490" s="12"/>
      <c r="Q490" s="12"/>
    </row>
    <row r="491" spans="1:17" s="13" customFormat="1">
      <c r="A491" s="12"/>
      <c r="B491" s="12"/>
      <c r="C491" s="12"/>
      <c r="D491" s="12"/>
      <c r="E491" s="12"/>
      <c r="F491" s="12"/>
      <c r="G491" s="12"/>
      <c r="J491" s="12"/>
      <c r="Q491" s="12"/>
    </row>
    <row r="492" spans="1:17" s="13" customFormat="1">
      <c r="A492" s="12"/>
      <c r="B492" s="12"/>
      <c r="C492" s="12"/>
      <c r="D492" s="12"/>
      <c r="E492" s="12"/>
      <c r="F492" s="12"/>
      <c r="G492" s="12"/>
      <c r="J492" s="12"/>
      <c r="Q492" s="12"/>
    </row>
    <row r="493" spans="1:17" s="13" customFormat="1">
      <c r="A493" s="12"/>
      <c r="B493" s="12"/>
      <c r="C493" s="12"/>
      <c r="D493" s="12"/>
      <c r="E493" s="12"/>
      <c r="F493" s="12"/>
      <c r="G493" s="12"/>
      <c r="J493" s="12"/>
      <c r="Q493" s="12"/>
    </row>
    <row r="494" spans="1:17" s="13" customFormat="1">
      <c r="A494" s="12"/>
      <c r="B494" s="12"/>
      <c r="C494" s="12"/>
      <c r="D494" s="12"/>
      <c r="E494" s="12"/>
      <c r="F494" s="12"/>
      <c r="G494" s="12"/>
      <c r="J494" s="12"/>
      <c r="Q494" s="12"/>
    </row>
    <row r="495" spans="1:17" s="13" customFormat="1">
      <c r="A495" s="12"/>
      <c r="B495" s="12"/>
      <c r="C495" s="12"/>
      <c r="D495" s="12"/>
      <c r="E495" s="12"/>
      <c r="F495" s="12"/>
      <c r="G495" s="12"/>
      <c r="J495" s="12"/>
      <c r="Q495" s="12"/>
    </row>
    <row r="496" spans="1:17" s="13" customFormat="1">
      <c r="A496" s="12"/>
      <c r="B496" s="12"/>
      <c r="C496" s="12"/>
      <c r="D496" s="12"/>
      <c r="E496" s="12"/>
      <c r="F496" s="12"/>
      <c r="G496" s="12"/>
      <c r="J496" s="12"/>
      <c r="Q496" s="12"/>
    </row>
    <row r="497" spans="1:17" s="13" customFormat="1">
      <c r="A497" s="12"/>
      <c r="B497" s="12"/>
      <c r="C497" s="12"/>
      <c r="D497" s="12"/>
      <c r="E497" s="12"/>
      <c r="F497" s="12"/>
      <c r="G497" s="12"/>
      <c r="J497" s="12"/>
      <c r="Q497" s="12"/>
    </row>
    <row r="498" spans="1:17" s="13" customFormat="1">
      <c r="A498" s="12"/>
      <c r="B498" s="12"/>
      <c r="C498" s="12"/>
      <c r="D498" s="12"/>
      <c r="E498" s="12"/>
      <c r="F498" s="12"/>
      <c r="G498" s="12"/>
      <c r="J498" s="12"/>
      <c r="Q498" s="12"/>
    </row>
    <row r="499" spans="1:17" s="13" customFormat="1">
      <c r="A499" s="12"/>
      <c r="B499" s="12"/>
      <c r="C499" s="12"/>
      <c r="D499" s="12"/>
      <c r="E499" s="12"/>
      <c r="F499" s="12"/>
      <c r="G499" s="12"/>
      <c r="J499" s="12"/>
      <c r="Q499" s="12"/>
    </row>
    <row r="500" spans="1:17" s="13" customFormat="1">
      <c r="A500" s="12"/>
      <c r="B500" s="12"/>
      <c r="C500" s="12"/>
      <c r="D500" s="12"/>
      <c r="E500" s="12"/>
      <c r="F500" s="12"/>
      <c r="G500" s="12"/>
      <c r="J500" s="12"/>
      <c r="Q500" s="12"/>
    </row>
    <row r="501" spans="1:17" s="13" customFormat="1">
      <c r="A501" s="12"/>
      <c r="B501" s="12"/>
      <c r="C501" s="12"/>
      <c r="D501" s="12"/>
      <c r="E501" s="12"/>
      <c r="F501" s="12"/>
      <c r="G501" s="12"/>
      <c r="J501" s="12"/>
      <c r="Q501" s="12"/>
    </row>
    <row r="502" spans="1:17" s="13" customFormat="1">
      <c r="A502" s="12"/>
      <c r="B502" s="12"/>
      <c r="C502" s="12"/>
      <c r="D502" s="12"/>
      <c r="E502" s="12"/>
      <c r="F502" s="12"/>
      <c r="G502" s="12"/>
      <c r="J502" s="12"/>
      <c r="Q502" s="12"/>
    </row>
    <row r="503" spans="1:17" s="13" customFormat="1">
      <c r="A503" s="12"/>
      <c r="B503" s="12"/>
      <c r="C503" s="12"/>
      <c r="D503" s="12"/>
      <c r="E503" s="12"/>
      <c r="F503" s="12"/>
      <c r="G503" s="12"/>
      <c r="J503" s="12"/>
      <c r="Q503" s="12"/>
    </row>
    <row r="504" spans="1:17" s="13" customFormat="1">
      <c r="A504" s="12"/>
      <c r="B504" s="12"/>
      <c r="C504" s="12"/>
      <c r="D504" s="12"/>
      <c r="E504" s="12"/>
      <c r="F504" s="12"/>
      <c r="G504" s="12"/>
      <c r="J504" s="12"/>
      <c r="Q504" s="12"/>
    </row>
    <row r="505" spans="1:17" s="13" customFormat="1">
      <c r="A505" s="12"/>
      <c r="B505" s="12"/>
      <c r="C505" s="12"/>
      <c r="D505" s="12"/>
      <c r="E505" s="12"/>
      <c r="F505" s="12"/>
      <c r="G505" s="12"/>
      <c r="J505" s="12"/>
      <c r="Q505" s="12"/>
    </row>
    <row r="506" spans="1:17" s="13" customFormat="1">
      <c r="A506" s="12"/>
      <c r="B506" s="12"/>
      <c r="C506" s="12"/>
      <c r="D506" s="12"/>
      <c r="E506" s="12"/>
      <c r="F506" s="12"/>
      <c r="G506" s="12"/>
      <c r="J506" s="12"/>
      <c r="Q506" s="12"/>
    </row>
    <row r="507" spans="1:17" s="13" customFormat="1">
      <c r="A507" s="12"/>
      <c r="B507" s="12"/>
      <c r="C507" s="12"/>
      <c r="D507" s="12"/>
      <c r="E507" s="12"/>
      <c r="F507" s="12"/>
      <c r="G507" s="12"/>
      <c r="J507" s="12"/>
      <c r="Q507" s="12"/>
    </row>
    <row r="508" spans="1:17" s="13" customFormat="1">
      <c r="A508" s="12"/>
      <c r="B508" s="12"/>
      <c r="C508" s="12"/>
      <c r="D508" s="12"/>
      <c r="E508" s="12"/>
      <c r="F508" s="12"/>
      <c r="G508" s="12"/>
      <c r="J508" s="12"/>
      <c r="Q508" s="12"/>
    </row>
    <row r="509" spans="1:17" s="13" customFormat="1">
      <c r="A509" s="12"/>
      <c r="B509" s="12"/>
      <c r="C509" s="12"/>
      <c r="D509" s="12"/>
      <c r="E509" s="12"/>
      <c r="F509" s="12"/>
      <c r="G509" s="12"/>
      <c r="J509" s="12"/>
      <c r="Q509" s="12"/>
    </row>
    <row r="510" spans="1:17" s="13" customFormat="1">
      <c r="A510" s="12"/>
      <c r="B510" s="12"/>
      <c r="C510" s="12"/>
      <c r="D510" s="12"/>
      <c r="E510" s="12"/>
      <c r="F510" s="12"/>
      <c r="G510" s="12"/>
      <c r="J510" s="12"/>
      <c r="Q510" s="12"/>
    </row>
    <row r="511" spans="1:17" s="13" customFormat="1">
      <c r="A511" s="12"/>
      <c r="B511" s="12"/>
      <c r="C511" s="12"/>
      <c r="D511" s="12"/>
      <c r="E511" s="12"/>
      <c r="F511" s="12"/>
      <c r="G511" s="12"/>
      <c r="J511" s="12"/>
      <c r="Q511" s="12"/>
    </row>
    <row r="512" spans="1:17" s="13" customFormat="1">
      <c r="A512" s="12"/>
      <c r="B512" s="12"/>
      <c r="C512" s="12"/>
      <c r="D512" s="12"/>
      <c r="E512" s="12"/>
      <c r="F512" s="12"/>
      <c r="G512" s="12"/>
      <c r="J512" s="12"/>
      <c r="Q512" s="12"/>
    </row>
    <row r="513" spans="1:17" s="13" customFormat="1">
      <c r="A513" s="12"/>
      <c r="B513" s="12"/>
      <c r="C513" s="12"/>
      <c r="D513" s="12"/>
      <c r="E513" s="12"/>
      <c r="F513" s="12"/>
      <c r="G513" s="12"/>
      <c r="J513" s="12"/>
      <c r="Q513" s="12"/>
    </row>
    <row r="514" spans="1:17" s="13" customFormat="1">
      <c r="A514" s="12"/>
      <c r="B514" s="12"/>
      <c r="C514" s="12"/>
      <c r="D514" s="12"/>
      <c r="E514" s="12"/>
      <c r="F514" s="12"/>
      <c r="G514" s="12"/>
      <c r="J514" s="12"/>
      <c r="Q514" s="12"/>
    </row>
    <row r="515" spans="1:17" s="13" customFormat="1">
      <c r="A515" s="12"/>
      <c r="B515" s="12"/>
      <c r="C515" s="12"/>
      <c r="D515" s="12"/>
      <c r="E515" s="12"/>
      <c r="F515" s="12"/>
      <c r="G515" s="12"/>
      <c r="J515" s="12"/>
      <c r="Q515" s="12"/>
    </row>
    <row r="516" spans="1:17" s="13" customFormat="1">
      <c r="A516" s="12"/>
      <c r="B516" s="12"/>
      <c r="C516" s="12"/>
      <c r="D516" s="12"/>
      <c r="E516" s="12"/>
      <c r="F516" s="12"/>
      <c r="G516" s="12"/>
      <c r="J516" s="12"/>
      <c r="Q516" s="12"/>
    </row>
    <row r="517" spans="1:17" s="13" customFormat="1">
      <c r="A517" s="12"/>
      <c r="B517" s="12"/>
      <c r="C517" s="12"/>
      <c r="D517" s="12"/>
      <c r="E517" s="12"/>
      <c r="F517" s="12"/>
      <c r="G517" s="12"/>
      <c r="J517" s="12"/>
      <c r="Q517" s="12"/>
    </row>
    <row r="518" spans="1:17" s="13" customFormat="1">
      <c r="A518" s="12"/>
      <c r="B518" s="12"/>
      <c r="C518" s="12"/>
      <c r="D518" s="12"/>
      <c r="E518" s="12"/>
      <c r="F518" s="12"/>
      <c r="G518" s="12"/>
      <c r="J518" s="12"/>
      <c r="Q518" s="12"/>
    </row>
    <row r="519" spans="1:17" s="13" customFormat="1">
      <c r="A519" s="12"/>
      <c r="B519" s="12"/>
      <c r="C519" s="12"/>
      <c r="D519" s="12"/>
      <c r="E519" s="12"/>
      <c r="F519" s="12"/>
      <c r="G519" s="12"/>
      <c r="J519" s="12"/>
      <c r="Q519" s="12"/>
    </row>
    <row r="520" spans="1:17" s="13" customFormat="1">
      <c r="A520" s="12"/>
      <c r="B520" s="12"/>
      <c r="C520" s="12"/>
      <c r="D520" s="12"/>
      <c r="E520" s="12"/>
      <c r="F520" s="12"/>
      <c r="G520" s="12"/>
      <c r="J520" s="12"/>
      <c r="Q520" s="12"/>
    </row>
    <row r="521" spans="1:17" s="13" customFormat="1">
      <c r="A521" s="12"/>
      <c r="B521" s="12"/>
      <c r="C521" s="12"/>
      <c r="D521" s="12"/>
      <c r="E521" s="12"/>
      <c r="F521" s="12"/>
      <c r="G521" s="12"/>
      <c r="J521" s="12"/>
      <c r="Q521" s="12"/>
    </row>
    <row r="522" spans="1:17" s="13" customFormat="1">
      <c r="A522" s="12"/>
      <c r="B522" s="12"/>
      <c r="C522" s="12"/>
      <c r="D522" s="12"/>
      <c r="E522" s="12"/>
      <c r="F522" s="12"/>
      <c r="G522" s="12"/>
      <c r="J522" s="12"/>
      <c r="Q522" s="12"/>
    </row>
    <row r="523" spans="1:17" s="13" customFormat="1">
      <c r="A523" s="12"/>
      <c r="B523" s="12"/>
      <c r="C523" s="12"/>
      <c r="D523" s="12"/>
      <c r="E523" s="12"/>
      <c r="F523" s="12"/>
      <c r="G523" s="12"/>
      <c r="J523" s="12"/>
      <c r="Q523" s="12"/>
    </row>
    <row r="524" spans="1:17" s="13" customFormat="1">
      <c r="A524" s="12"/>
      <c r="B524" s="12"/>
      <c r="C524" s="12"/>
      <c r="D524" s="12"/>
      <c r="E524" s="12"/>
      <c r="F524" s="12"/>
      <c r="G524" s="12"/>
      <c r="J524" s="12"/>
      <c r="Q524" s="12"/>
    </row>
    <row r="525" spans="1:17" s="13" customFormat="1">
      <c r="A525" s="12"/>
      <c r="B525" s="12"/>
      <c r="C525" s="12"/>
      <c r="D525" s="12"/>
      <c r="E525" s="12"/>
      <c r="F525" s="12"/>
      <c r="G525" s="12"/>
      <c r="J525" s="12"/>
      <c r="Q525" s="12"/>
    </row>
    <row r="526" spans="1:17" s="13" customFormat="1">
      <c r="A526" s="12"/>
      <c r="B526" s="12"/>
      <c r="C526" s="12"/>
      <c r="D526" s="12"/>
      <c r="E526" s="12"/>
      <c r="F526" s="12"/>
      <c r="G526" s="12"/>
      <c r="J526" s="12"/>
      <c r="Q526" s="12"/>
    </row>
    <row r="527" spans="1:17" s="13" customFormat="1">
      <c r="A527" s="12"/>
      <c r="B527" s="12"/>
      <c r="C527" s="12"/>
      <c r="D527" s="12"/>
      <c r="E527" s="12"/>
      <c r="F527" s="12"/>
      <c r="G527" s="12"/>
      <c r="J527" s="12"/>
      <c r="Q527" s="12"/>
    </row>
    <row r="528" spans="1:17" s="13" customFormat="1">
      <c r="A528" s="12"/>
      <c r="B528" s="12"/>
      <c r="C528" s="12"/>
      <c r="D528" s="12"/>
      <c r="E528" s="12"/>
      <c r="F528" s="12"/>
      <c r="G528" s="12"/>
      <c r="J528" s="12"/>
      <c r="Q528" s="12"/>
    </row>
    <row r="529" spans="1:17" s="13" customFormat="1">
      <c r="A529" s="12"/>
      <c r="B529" s="12"/>
      <c r="C529" s="12"/>
      <c r="D529" s="12"/>
      <c r="E529" s="12"/>
      <c r="F529" s="12"/>
      <c r="G529" s="12"/>
      <c r="J529" s="12"/>
      <c r="Q529" s="12"/>
    </row>
    <row r="530" spans="1:17" s="13" customFormat="1">
      <c r="A530" s="12"/>
      <c r="B530" s="12"/>
      <c r="C530" s="12"/>
      <c r="D530" s="12"/>
      <c r="E530" s="12"/>
      <c r="F530" s="12"/>
      <c r="G530" s="12"/>
      <c r="J530" s="12"/>
      <c r="Q530" s="12"/>
    </row>
    <row r="531" spans="1:17" s="13" customFormat="1">
      <c r="A531" s="12"/>
      <c r="B531" s="12"/>
      <c r="C531" s="12"/>
      <c r="D531" s="12"/>
      <c r="E531" s="12"/>
      <c r="F531" s="12"/>
      <c r="G531" s="12"/>
      <c r="J531" s="12"/>
      <c r="Q531" s="12"/>
    </row>
    <row r="532" spans="1:17" s="13" customFormat="1">
      <c r="A532" s="12"/>
      <c r="B532" s="12"/>
      <c r="C532" s="12"/>
      <c r="D532" s="12"/>
      <c r="E532" s="12"/>
      <c r="F532" s="12"/>
      <c r="G532" s="12"/>
      <c r="J532" s="12"/>
      <c r="Q532" s="12"/>
    </row>
    <row r="533" spans="1:17" s="13" customFormat="1">
      <c r="A533" s="12"/>
      <c r="B533" s="12"/>
      <c r="C533" s="12"/>
      <c r="D533" s="12"/>
      <c r="E533" s="12"/>
      <c r="F533" s="12"/>
      <c r="G533" s="12"/>
      <c r="J533" s="12"/>
      <c r="Q533" s="12"/>
    </row>
    <row r="534" spans="1:17" s="13" customFormat="1">
      <c r="A534" s="12"/>
      <c r="B534" s="12"/>
      <c r="C534" s="12"/>
      <c r="D534" s="12"/>
      <c r="E534" s="12"/>
      <c r="F534" s="12"/>
      <c r="G534" s="12"/>
      <c r="J534" s="12"/>
      <c r="Q534" s="12"/>
    </row>
    <row r="535" spans="1:17" s="13" customFormat="1">
      <c r="A535" s="12"/>
      <c r="B535" s="12"/>
      <c r="C535" s="12"/>
      <c r="D535" s="12"/>
      <c r="E535" s="12"/>
      <c r="F535" s="12"/>
      <c r="G535" s="12"/>
      <c r="J535" s="12"/>
      <c r="Q535" s="12"/>
    </row>
    <row r="536" spans="1:17" s="13" customFormat="1">
      <c r="A536" s="12"/>
      <c r="B536" s="12"/>
      <c r="C536" s="12"/>
      <c r="D536" s="12"/>
      <c r="E536" s="12"/>
      <c r="F536" s="12"/>
      <c r="G536" s="12"/>
      <c r="J536" s="12"/>
      <c r="Q536" s="12"/>
    </row>
    <row r="537" spans="1:17" s="13" customFormat="1">
      <c r="A537" s="12"/>
      <c r="B537" s="12"/>
      <c r="C537" s="12"/>
      <c r="D537" s="12"/>
      <c r="E537" s="12"/>
      <c r="F537" s="12"/>
      <c r="G537" s="12"/>
      <c r="J537" s="12"/>
      <c r="Q537" s="12"/>
    </row>
    <row r="538" spans="1:17" s="13" customFormat="1">
      <c r="A538" s="12"/>
      <c r="B538" s="12"/>
      <c r="C538" s="12"/>
      <c r="D538" s="12"/>
      <c r="E538" s="12"/>
      <c r="F538" s="12"/>
      <c r="G538" s="12"/>
      <c r="J538" s="12"/>
      <c r="Q538" s="12"/>
    </row>
    <row r="539" spans="1:17" s="13" customFormat="1">
      <c r="A539" s="12"/>
      <c r="B539" s="12"/>
      <c r="C539" s="12"/>
      <c r="D539" s="12"/>
      <c r="E539" s="12"/>
      <c r="F539" s="12"/>
      <c r="G539" s="12"/>
      <c r="J539" s="12"/>
      <c r="Q539" s="12"/>
    </row>
    <row r="540" spans="1:17" s="13" customFormat="1">
      <c r="A540" s="12"/>
      <c r="B540" s="12"/>
      <c r="C540" s="12"/>
      <c r="D540" s="12"/>
      <c r="E540" s="12"/>
      <c r="F540" s="12"/>
      <c r="G540" s="12"/>
      <c r="J540" s="12"/>
      <c r="Q540" s="12"/>
    </row>
    <row r="541" spans="1:17" s="13" customFormat="1">
      <c r="A541" s="12"/>
      <c r="B541" s="12"/>
      <c r="C541" s="12"/>
      <c r="D541" s="12"/>
      <c r="E541" s="12"/>
      <c r="F541" s="12"/>
      <c r="G541" s="12"/>
      <c r="J541" s="12"/>
      <c r="Q541" s="12"/>
    </row>
    <row r="542" spans="1:17" s="13" customFormat="1">
      <c r="A542" s="12"/>
      <c r="B542" s="12"/>
      <c r="C542" s="12"/>
      <c r="D542" s="12"/>
      <c r="E542" s="12"/>
      <c r="F542" s="12"/>
      <c r="G542" s="12"/>
      <c r="J542" s="12"/>
      <c r="Q542" s="12"/>
    </row>
    <row r="543" spans="1:17" s="13" customFormat="1">
      <c r="A543" s="12"/>
      <c r="B543" s="12"/>
      <c r="C543" s="12"/>
      <c r="D543" s="12"/>
      <c r="E543" s="12"/>
      <c r="F543" s="12"/>
      <c r="G543" s="12"/>
      <c r="J543" s="12"/>
      <c r="Q543" s="12"/>
    </row>
    <row r="544" spans="1:17" s="13" customFormat="1">
      <c r="A544" s="12"/>
      <c r="B544" s="12"/>
      <c r="C544" s="12"/>
      <c r="D544" s="12"/>
      <c r="E544" s="12"/>
      <c r="F544" s="12"/>
      <c r="G544" s="12"/>
      <c r="J544" s="12"/>
      <c r="Q544" s="12"/>
    </row>
    <row r="545" spans="1:17" s="13" customFormat="1">
      <c r="A545" s="12"/>
      <c r="B545" s="12"/>
      <c r="C545" s="12"/>
      <c r="D545" s="12"/>
      <c r="E545" s="12"/>
      <c r="F545" s="12"/>
      <c r="G545" s="12"/>
      <c r="J545" s="12"/>
      <c r="Q545" s="12"/>
    </row>
    <row r="546" spans="1:17" s="13" customFormat="1">
      <c r="A546" s="12"/>
      <c r="B546" s="12"/>
      <c r="C546" s="12"/>
      <c r="D546" s="12"/>
      <c r="E546" s="12"/>
      <c r="F546" s="12"/>
      <c r="G546" s="12"/>
      <c r="J546" s="12"/>
      <c r="Q546" s="12"/>
    </row>
    <row r="547" spans="1:17" s="13" customFormat="1">
      <c r="A547" s="12"/>
      <c r="B547" s="12"/>
      <c r="C547" s="12"/>
      <c r="D547" s="12"/>
      <c r="E547" s="12"/>
      <c r="F547" s="12"/>
      <c r="G547" s="12"/>
      <c r="J547" s="12"/>
      <c r="Q547" s="12"/>
    </row>
    <row r="548" spans="1:17" s="13" customFormat="1">
      <c r="A548" s="12"/>
      <c r="B548" s="12"/>
      <c r="C548" s="12"/>
      <c r="D548" s="12"/>
      <c r="E548" s="12"/>
      <c r="F548" s="12"/>
      <c r="G548" s="12"/>
      <c r="J548" s="12"/>
      <c r="Q548" s="12"/>
    </row>
    <row r="549" spans="1:17" s="13" customFormat="1">
      <c r="A549" s="12"/>
      <c r="B549" s="12"/>
      <c r="C549" s="12"/>
      <c r="D549" s="12"/>
      <c r="E549" s="12"/>
      <c r="F549" s="12"/>
      <c r="G549" s="12"/>
      <c r="J549" s="12"/>
      <c r="Q549" s="12"/>
    </row>
    <row r="550" spans="1:17" s="13" customFormat="1">
      <c r="A550" s="12"/>
      <c r="B550" s="12"/>
      <c r="C550" s="12"/>
      <c r="D550" s="12"/>
      <c r="E550" s="12"/>
      <c r="F550" s="12"/>
      <c r="G550" s="12"/>
      <c r="J550" s="12"/>
      <c r="Q550" s="12"/>
    </row>
    <row r="551" spans="1:17" s="13" customFormat="1">
      <c r="A551" s="12"/>
      <c r="B551" s="12"/>
      <c r="C551" s="12"/>
      <c r="D551" s="12"/>
      <c r="E551" s="12"/>
      <c r="F551" s="12"/>
      <c r="G551" s="12"/>
      <c r="J551" s="12"/>
      <c r="Q551" s="12"/>
    </row>
    <row r="552" spans="1:17" s="13" customFormat="1">
      <c r="A552" s="12"/>
      <c r="B552" s="12"/>
      <c r="C552" s="12"/>
      <c r="D552" s="12"/>
      <c r="E552" s="12"/>
      <c r="F552" s="12"/>
      <c r="G552" s="12"/>
      <c r="J552" s="12"/>
      <c r="Q552" s="12"/>
    </row>
    <row r="553" spans="1:17" s="13" customFormat="1">
      <c r="A553" s="12"/>
      <c r="B553" s="12"/>
      <c r="C553" s="12"/>
      <c r="D553" s="12"/>
      <c r="E553" s="12"/>
      <c r="F553" s="12"/>
      <c r="G553" s="12"/>
      <c r="J553" s="12"/>
      <c r="Q553" s="12"/>
    </row>
    <row r="554" spans="1:17" s="13" customFormat="1">
      <c r="A554" s="12"/>
      <c r="B554" s="12"/>
      <c r="C554" s="12"/>
      <c r="D554" s="12"/>
      <c r="E554" s="12"/>
      <c r="F554" s="12"/>
      <c r="G554" s="12"/>
      <c r="J554" s="12"/>
      <c r="Q554" s="12"/>
    </row>
    <row r="555" spans="1:17" s="13" customFormat="1">
      <c r="A555" s="12"/>
      <c r="B555" s="12"/>
      <c r="C555" s="12"/>
      <c r="D555" s="12"/>
      <c r="E555" s="12"/>
      <c r="F555" s="12"/>
      <c r="G555" s="12"/>
      <c r="J555" s="12"/>
      <c r="Q555" s="12"/>
    </row>
    <row r="556" spans="1:17" s="13" customFormat="1">
      <c r="A556" s="12"/>
      <c r="B556" s="12"/>
      <c r="C556" s="12"/>
      <c r="D556" s="12"/>
      <c r="E556" s="12"/>
      <c r="F556" s="12"/>
      <c r="G556" s="12"/>
      <c r="J556" s="12"/>
      <c r="Q556" s="12"/>
    </row>
    <row r="557" spans="1:17" s="13" customFormat="1">
      <c r="A557" s="12"/>
      <c r="B557" s="12"/>
      <c r="C557" s="12"/>
      <c r="D557" s="12"/>
      <c r="E557" s="12"/>
      <c r="F557" s="12"/>
      <c r="G557" s="12"/>
      <c r="J557" s="12"/>
      <c r="Q557" s="12"/>
    </row>
    <row r="558" spans="1:17" s="13" customFormat="1">
      <c r="A558" s="12"/>
      <c r="B558" s="12"/>
      <c r="C558" s="12"/>
      <c r="D558" s="12"/>
      <c r="E558" s="12"/>
      <c r="F558" s="12"/>
      <c r="G558" s="12"/>
      <c r="J558" s="12"/>
      <c r="Q558" s="12"/>
    </row>
    <row r="559" spans="1:17" s="13" customFormat="1">
      <c r="A559" s="12"/>
      <c r="B559" s="12"/>
      <c r="C559" s="12"/>
      <c r="D559" s="12"/>
      <c r="E559" s="12"/>
      <c r="F559" s="12"/>
      <c r="G559" s="12"/>
      <c r="J559" s="12"/>
      <c r="Q559" s="12"/>
    </row>
    <row r="560" spans="1:17" s="13" customFormat="1">
      <c r="A560" s="12"/>
      <c r="B560" s="12"/>
      <c r="C560" s="12"/>
      <c r="D560" s="12"/>
      <c r="E560" s="12"/>
      <c r="F560" s="12"/>
      <c r="G560" s="12"/>
      <c r="J560" s="12"/>
      <c r="Q560" s="12"/>
    </row>
    <row r="561" spans="1:17" s="13" customFormat="1">
      <c r="A561" s="12"/>
      <c r="B561" s="12"/>
      <c r="C561" s="12"/>
      <c r="D561" s="12"/>
      <c r="E561" s="12"/>
      <c r="F561" s="12"/>
      <c r="G561" s="12"/>
      <c r="J561" s="12"/>
      <c r="Q561" s="12"/>
    </row>
    <row r="562" spans="1:17" s="13" customFormat="1">
      <c r="A562" s="12"/>
      <c r="B562" s="12"/>
      <c r="C562" s="12"/>
      <c r="D562" s="12"/>
      <c r="E562" s="12"/>
      <c r="F562" s="12"/>
      <c r="G562" s="12"/>
      <c r="J562" s="12"/>
      <c r="Q562" s="12"/>
    </row>
    <row r="563" spans="1:17" s="13" customFormat="1">
      <c r="A563" s="12"/>
      <c r="B563" s="12"/>
      <c r="C563" s="12"/>
      <c r="D563" s="12"/>
      <c r="E563" s="12"/>
      <c r="F563" s="12"/>
      <c r="G563" s="12"/>
      <c r="J563" s="12"/>
      <c r="Q563" s="12"/>
    </row>
    <row r="564" spans="1:17" s="13" customFormat="1">
      <c r="A564" s="12"/>
      <c r="B564" s="12"/>
      <c r="C564" s="12"/>
      <c r="D564" s="12"/>
      <c r="E564" s="12"/>
      <c r="F564" s="12"/>
      <c r="G564" s="12"/>
      <c r="J564" s="12"/>
      <c r="Q564" s="12"/>
    </row>
    <row r="565" spans="1:17" s="13" customFormat="1">
      <c r="A565" s="12"/>
      <c r="B565" s="12"/>
      <c r="C565" s="12"/>
      <c r="D565" s="12"/>
      <c r="E565" s="12"/>
      <c r="F565" s="12"/>
      <c r="G565" s="12"/>
      <c r="J565" s="12"/>
      <c r="Q565" s="12"/>
    </row>
    <row r="566" spans="1:17" s="13" customFormat="1">
      <c r="A566" s="12"/>
      <c r="B566" s="12"/>
      <c r="C566" s="12"/>
      <c r="D566" s="12"/>
      <c r="E566" s="12"/>
      <c r="F566" s="12"/>
      <c r="G566" s="12"/>
      <c r="J566" s="12"/>
      <c r="Q566" s="12"/>
    </row>
    <row r="567" spans="1:17" s="13" customFormat="1">
      <c r="A567" s="12"/>
      <c r="B567" s="12"/>
      <c r="C567" s="12"/>
      <c r="D567" s="12"/>
      <c r="E567" s="12"/>
      <c r="F567" s="12"/>
      <c r="G567" s="12"/>
      <c r="J567" s="12"/>
      <c r="Q567" s="12"/>
    </row>
    <row r="568" spans="1:17" s="13" customFormat="1">
      <c r="A568" s="12"/>
      <c r="B568" s="12"/>
      <c r="C568" s="12"/>
      <c r="D568" s="12"/>
      <c r="E568" s="12"/>
      <c r="F568" s="12"/>
      <c r="G568" s="12"/>
      <c r="J568" s="12"/>
      <c r="Q568" s="12"/>
    </row>
    <row r="569" spans="1:17" s="13" customFormat="1">
      <c r="A569" s="12"/>
      <c r="B569" s="12"/>
      <c r="C569" s="12"/>
      <c r="D569" s="12"/>
      <c r="E569" s="12"/>
      <c r="F569" s="12"/>
      <c r="G569" s="12"/>
      <c r="J569" s="12"/>
      <c r="Q569" s="12"/>
    </row>
    <row r="570" spans="1:17" s="13" customFormat="1">
      <c r="A570" s="12"/>
      <c r="B570" s="12"/>
      <c r="C570" s="12"/>
      <c r="D570" s="12"/>
      <c r="E570" s="12"/>
      <c r="F570" s="12"/>
      <c r="G570" s="12"/>
      <c r="J570" s="12"/>
      <c r="Q570" s="12"/>
    </row>
    <row r="571" spans="1:17" s="13" customFormat="1">
      <c r="A571" s="12"/>
      <c r="B571" s="12"/>
      <c r="C571" s="12"/>
      <c r="D571" s="12"/>
      <c r="E571" s="12"/>
      <c r="F571" s="12"/>
      <c r="G571" s="12"/>
      <c r="J571" s="12"/>
      <c r="Q571" s="12"/>
    </row>
    <row r="572" spans="1:17" s="13" customFormat="1">
      <c r="A572" s="12"/>
      <c r="B572" s="12"/>
      <c r="C572" s="12"/>
      <c r="D572" s="12"/>
      <c r="E572" s="12"/>
      <c r="F572" s="12"/>
      <c r="G572" s="12"/>
      <c r="J572" s="12"/>
      <c r="Q572" s="12"/>
    </row>
    <row r="573" spans="1:17" s="13" customFormat="1">
      <c r="A573" s="12"/>
      <c r="B573" s="12"/>
      <c r="C573" s="12"/>
      <c r="D573" s="12"/>
      <c r="E573" s="12"/>
      <c r="F573" s="12"/>
      <c r="G573" s="12"/>
      <c r="J573" s="12"/>
      <c r="Q573" s="12"/>
    </row>
    <row r="574" spans="1:17" s="13" customFormat="1">
      <c r="A574" s="12"/>
      <c r="B574" s="12"/>
      <c r="C574" s="12"/>
      <c r="D574" s="12"/>
      <c r="E574" s="12"/>
      <c r="F574" s="12"/>
      <c r="G574" s="12"/>
      <c r="J574" s="12"/>
      <c r="Q574" s="12"/>
    </row>
    <row r="575" spans="1:17" s="13" customFormat="1">
      <c r="A575" s="12"/>
      <c r="B575" s="12"/>
      <c r="C575" s="12"/>
      <c r="D575" s="12"/>
      <c r="E575" s="12"/>
      <c r="F575" s="12"/>
      <c r="G575" s="12"/>
      <c r="J575" s="12"/>
      <c r="Q575" s="12"/>
    </row>
    <row r="576" spans="1:17" s="13" customFormat="1">
      <c r="A576" s="12"/>
      <c r="B576" s="12"/>
      <c r="C576" s="12"/>
      <c r="D576" s="12"/>
      <c r="E576" s="12"/>
      <c r="F576" s="12"/>
      <c r="G576" s="12"/>
      <c r="J576" s="12"/>
      <c r="Q576" s="12"/>
    </row>
    <row r="577" spans="1:17" s="13" customFormat="1">
      <c r="A577" s="12"/>
      <c r="B577" s="12"/>
      <c r="C577" s="12"/>
      <c r="D577" s="12"/>
      <c r="E577" s="12"/>
      <c r="F577" s="12"/>
      <c r="G577" s="12"/>
      <c r="J577" s="12"/>
      <c r="Q577" s="12"/>
    </row>
    <row r="578" spans="1:17" s="13" customFormat="1">
      <c r="A578" s="12"/>
      <c r="B578" s="12"/>
      <c r="C578" s="12"/>
      <c r="D578" s="12"/>
      <c r="E578" s="12"/>
      <c r="F578" s="12"/>
      <c r="G578" s="12"/>
      <c r="J578" s="12"/>
      <c r="Q578" s="12"/>
    </row>
    <row r="579" spans="1:17" s="13" customFormat="1">
      <c r="A579" s="12"/>
      <c r="B579" s="12"/>
      <c r="C579" s="12"/>
      <c r="D579" s="12"/>
      <c r="E579" s="12"/>
      <c r="F579" s="12"/>
      <c r="G579" s="12"/>
      <c r="J579" s="12"/>
      <c r="Q579" s="12"/>
    </row>
    <row r="580" spans="1:17" s="13" customFormat="1">
      <c r="A580" s="12"/>
      <c r="B580" s="12"/>
      <c r="C580" s="12"/>
      <c r="D580" s="12"/>
      <c r="E580" s="12"/>
      <c r="F580" s="12"/>
      <c r="G580" s="12"/>
      <c r="J580" s="12"/>
      <c r="Q580" s="12"/>
    </row>
    <row r="581" spans="1:17" s="13" customFormat="1">
      <c r="A581" s="12"/>
      <c r="B581" s="12"/>
      <c r="C581" s="12"/>
      <c r="D581" s="12"/>
      <c r="E581" s="12"/>
      <c r="F581" s="12"/>
      <c r="G581" s="12"/>
      <c r="J581" s="12"/>
      <c r="Q581" s="12"/>
    </row>
    <row r="582" spans="1:17" s="13" customFormat="1">
      <c r="A582" s="12"/>
      <c r="B582" s="12"/>
      <c r="C582" s="12"/>
      <c r="D582" s="12"/>
      <c r="E582" s="12"/>
      <c r="F582" s="12"/>
      <c r="G582" s="12"/>
      <c r="J582" s="12"/>
      <c r="Q582" s="12"/>
    </row>
    <row r="583" spans="1:17" s="13" customFormat="1">
      <c r="A583" s="12"/>
      <c r="B583" s="12"/>
      <c r="C583" s="12"/>
      <c r="D583" s="12"/>
      <c r="E583" s="12"/>
      <c r="F583" s="12"/>
      <c r="G583" s="12"/>
      <c r="J583" s="12"/>
      <c r="Q583" s="12"/>
    </row>
    <row r="584" spans="1:17" s="13" customFormat="1">
      <c r="A584" s="12"/>
      <c r="B584" s="12"/>
      <c r="C584" s="12"/>
      <c r="D584" s="12"/>
      <c r="E584" s="12"/>
      <c r="F584" s="12"/>
      <c r="G584" s="12"/>
      <c r="J584" s="12"/>
      <c r="Q584" s="12"/>
    </row>
    <row r="585" spans="1:17" s="13" customFormat="1">
      <c r="A585" s="12"/>
      <c r="B585" s="12"/>
      <c r="C585" s="12"/>
      <c r="D585" s="12"/>
      <c r="E585" s="12"/>
      <c r="F585" s="12"/>
      <c r="G585" s="12"/>
      <c r="J585" s="12"/>
      <c r="Q585" s="12"/>
    </row>
    <row r="586" spans="1:17" s="13" customFormat="1">
      <c r="A586" s="12"/>
      <c r="B586" s="12"/>
      <c r="C586" s="12"/>
      <c r="D586" s="12"/>
      <c r="E586" s="12"/>
      <c r="F586" s="12"/>
      <c r="G586" s="12"/>
      <c r="J586" s="12"/>
      <c r="Q586" s="12"/>
    </row>
    <row r="587" spans="1:17" s="13" customFormat="1">
      <c r="A587" s="12"/>
      <c r="B587" s="12"/>
      <c r="C587" s="12"/>
      <c r="D587" s="12"/>
      <c r="E587" s="12"/>
      <c r="F587" s="12"/>
      <c r="G587" s="12"/>
      <c r="J587" s="12"/>
      <c r="Q587" s="12"/>
    </row>
    <row r="588" spans="1:17" s="13" customFormat="1">
      <c r="A588" s="12"/>
      <c r="B588" s="12"/>
      <c r="C588" s="12"/>
      <c r="D588" s="12"/>
      <c r="E588" s="12"/>
      <c r="F588" s="12"/>
      <c r="G588" s="12"/>
      <c r="J588" s="12"/>
      <c r="Q588" s="12"/>
    </row>
    <row r="589" spans="1:17" s="13" customFormat="1">
      <c r="A589" s="12"/>
      <c r="B589" s="12"/>
      <c r="C589" s="12"/>
      <c r="D589" s="12"/>
      <c r="E589" s="12"/>
      <c r="F589" s="12"/>
      <c r="G589" s="12"/>
      <c r="J589" s="12"/>
      <c r="Q589" s="12"/>
    </row>
    <row r="590" spans="1:17" s="13" customFormat="1">
      <c r="A590" s="12"/>
      <c r="B590" s="12"/>
      <c r="C590" s="12"/>
      <c r="D590" s="12"/>
      <c r="E590" s="12"/>
      <c r="F590" s="12"/>
      <c r="G590" s="12"/>
      <c r="J590" s="12"/>
      <c r="Q590" s="12"/>
    </row>
    <row r="591" spans="1:17" s="13" customFormat="1">
      <c r="A591" s="12"/>
      <c r="B591" s="12"/>
      <c r="C591" s="12"/>
      <c r="D591" s="12"/>
      <c r="E591" s="12"/>
      <c r="F591" s="12"/>
      <c r="G591" s="12"/>
      <c r="J591" s="12"/>
      <c r="Q591" s="12"/>
    </row>
    <row r="592" spans="1:17" s="13" customFormat="1">
      <c r="A592" s="12"/>
      <c r="B592" s="12"/>
      <c r="C592" s="12"/>
      <c r="D592" s="12"/>
      <c r="E592" s="12"/>
      <c r="F592" s="12"/>
      <c r="G592" s="12"/>
      <c r="J592" s="12"/>
      <c r="Q592" s="12"/>
    </row>
    <row r="593" spans="1:17" s="13" customFormat="1">
      <c r="A593" s="12"/>
      <c r="B593" s="12"/>
      <c r="C593" s="12"/>
      <c r="D593" s="12"/>
      <c r="E593" s="12"/>
      <c r="F593" s="12"/>
      <c r="G593" s="12"/>
      <c r="J593" s="12"/>
      <c r="Q593" s="12"/>
    </row>
    <row r="594" spans="1:17" s="13" customFormat="1">
      <c r="A594" s="12"/>
      <c r="B594" s="12"/>
      <c r="C594" s="12"/>
      <c r="D594" s="12"/>
      <c r="E594" s="12"/>
      <c r="F594" s="12"/>
      <c r="G594" s="12"/>
      <c r="J594" s="12"/>
      <c r="Q594" s="12"/>
    </row>
    <row r="595" spans="1:17" s="13" customFormat="1">
      <c r="A595" s="12"/>
      <c r="B595" s="12"/>
      <c r="C595" s="12"/>
      <c r="D595" s="12"/>
      <c r="E595" s="12"/>
      <c r="F595" s="12"/>
      <c r="G595" s="12"/>
      <c r="J595" s="12"/>
      <c r="Q595" s="12"/>
    </row>
    <row r="596" spans="1:17" s="13" customFormat="1">
      <c r="A596" s="12"/>
      <c r="B596" s="12"/>
      <c r="C596" s="12"/>
      <c r="D596" s="12"/>
      <c r="E596" s="12"/>
      <c r="F596" s="12"/>
      <c r="G596" s="12"/>
      <c r="J596" s="12"/>
      <c r="Q596" s="12"/>
    </row>
    <row r="597" spans="1:17" s="13" customFormat="1">
      <c r="A597" s="12"/>
      <c r="B597" s="12"/>
      <c r="C597" s="12"/>
      <c r="D597" s="12"/>
      <c r="E597" s="12"/>
      <c r="F597" s="12"/>
      <c r="G597" s="12"/>
      <c r="J597" s="12"/>
      <c r="Q597" s="12"/>
    </row>
    <row r="598" spans="1:17" s="13" customFormat="1">
      <c r="A598" s="12"/>
      <c r="B598" s="12"/>
      <c r="C598" s="12"/>
      <c r="D598" s="12"/>
      <c r="E598" s="12"/>
      <c r="F598" s="12"/>
      <c r="G598" s="12"/>
      <c r="J598" s="12"/>
      <c r="Q598" s="12"/>
    </row>
    <row r="599" spans="1:17" s="13" customFormat="1">
      <c r="A599" s="12"/>
      <c r="B599" s="12"/>
      <c r="C599" s="12"/>
      <c r="D599" s="12"/>
      <c r="E599" s="12"/>
      <c r="F599" s="12"/>
      <c r="G599" s="12"/>
      <c r="J599" s="12"/>
      <c r="Q599" s="12"/>
    </row>
    <row r="600" spans="1:17" s="13" customFormat="1">
      <c r="A600" s="12"/>
      <c r="B600" s="12"/>
      <c r="C600" s="12"/>
      <c r="D600" s="12"/>
      <c r="E600" s="12"/>
      <c r="F600" s="12"/>
      <c r="G600" s="12"/>
      <c r="J600" s="12"/>
      <c r="Q600" s="12"/>
    </row>
    <row r="601" spans="1:17" s="13" customFormat="1">
      <c r="A601" s="12"/>
      <c r="B601" s="12"/>
      <c r="C601" s="12"/>
      <c r="D601" s="12"/>
      <c r="E601" s="12"/>
      <c r="F601" s="12"/>
      <c r="G601" s="12"/>
      <c r="J601" s="12"/>
      <c r="Q601" s="12"/>
    </row>
    <row r="602" spans="1:17" s="13" customFormat="1">
      <c r="A602" s="12"/>
      <c r="B602" s="12"/>
      <c r="C602" s="12"/>
      <c r="D602" s="12"/>
      <c r="E602" s="12"/>
      <c r="F602" s="12"/>
      <c r="G602" s="12"/>
      <c r="J602" s="12"/>
      <c r="Q602" s="12"/>
    </row>
    <row r="603" spans="1:17" s="13" customFormat="1">
      <c r="A603" s="12"/>
      <c r="B603" s="12"/>
      <c r="C603" s="12"/>
      <c r="D603" s="12"/>
      <c r="E603" s="12"/>
      <c r="F603" s="12"/>
      <c r="G603" s="12"/>
      <c r="J603" s="12"/>
      <c r="Q603" s="12"/>
    </row>
    <row r="604" spans="1:17" s="13" customFormat="1">
      <c r="A604" s="12"/>
      <c r="B604" s="12"/>
      <c r="C604" s="12"/>
      <c r="D604" s="12"/>
      <c r="E604" s="12"/>
      <c r="F604" s="12"/>
      <c r="G604" s="12"/>
      <c r="J604" s="12"/>
      <c r="Q604" s="12"/>
    </row>
    <row r="605" spans="1:17" s="13" customFormat="1">
      <c r="A605" s="12"/>
      <c r="B605" s="12"/>
      <c r="C605" s="12"/>
      <c r="D605" s="12"/>
      <c r="E605" s="12"/>
      <c r="F605" s="12"/>
      <c r="G605" s="12"/>
      <c r="J605" s="12"/>
      <c r="Q605" s="12"/>
    </row>
    <row r="606" spans="1:17" s="13" customFormat="1">
      <c r="A606" s="12"/>
      <c r="B606" s="12"/>
      <c r="C606" s="12"/>
      <c r="D606" s="12"/>
      <c r="E606" s="12"/>
      <c r="F606" s="12"/>
      <c r="G606" s="12"/>
      <c r="J606" s="12"/>
      <c r="Q606" s="12"/>
    </row>
    <row r="607" spans="1:17" s="13" customFormat="1">
      <c r="A607" s="12"/>
      <c r="B607" s="12"/>
      <c r="C607" s="12"/>
      <c r="D607" s="12"/>
      <c r="E607" s="12"/>
      <c r="F607" s="12"/>
      <c r="G607" s="12"/>
      <c r="J607" s="12"/>
      <c r="Q607" s="12"/>
    </row>
    <row r="608" spans="1:17" s="13" customFormat="1">
      <c r="A608" s="12"/>
      <c r="B608" s="12"/>
      <c r="C608" s="12"/>
      <c r="D608" s="12"/>
      <c r="E608" s="12"/>
      <c r="F608" s="12"/>
      <c r="G608" s="12"/>
      <c r="J608" s="12"/>
      <c r="Q608" s="12"/>
    </row>
    <row r="609" spans="1:17" s="13" customFormat="1">
      <c r="A609" s="12"/>
      <c r="B609" s="12"/>
      <c r="C609" s="12"/>
      <c r="D609" s="12"/>
      <c r="E609" s="12"/>
      <c r="F609" s="12"/>
      <c r="G609" s="12"/>
      <c r="J609" s="12"/>
      <c r="Q609" s="12"/>
    </row>
    <row r="610" spans="1:17" s="13" customFormat="1">
      <c r="A610" s="12"/>
      <c r="B610" s="12"/>
      <c r="C610" s="12"/>
      <c r="D610" s="12"/>
      <c r="E610" s="12"/>
      <c r="F610" s="12"/>
      <c r="G610" s="12"/>
      <c r="J610" s="12"/>
      <c r="Q610" s="12"/>
    </row>
    <row r="611" spans="1:17" s="13" customFormat="1">
      <c r="A611" s="12"/>
      <c r="B611" s="12"/>
      <c r="C611" s="12"/>
      <c r="D611" s="12"/>
      <c r="E611" s="12"/>
      <c r="F611" s="12"/>
      <c r="G611" s="12"/>
      <c r="J611" s="12"/>
      <c r="Q611" s="12"/>
    </row>
    <row r="612" spans="1:17" s="13" customFormat="1">
      <c r="A612" s="12"/>
      <c r="B612" s="12"/>
      <c r="C612" s="12"/>
      <c r="D612" s="12"/>
      <c r="E612" s="12"/>
      <c r="F612" s="12"/>
      <c r="G612" s="12"/>
      <c r="J612" s="12"/>
      <c r="Q612" s="12"/>
    </row>
    <row r="613" spans="1:17" s="13" customFormat="1">
      <c r="A613" s="12"/>
      <c r="B613" s="12"/>
      <c r="C613" s="12"/>
      <c r="D613" s="12"/>
      <c r="E613" s="12"/>
      <c r="F613" s="12"/>
      <c r="G613" s="12"/>
      <c r="J613" s="12"/>
      <c r="Q613" s="12"/>
    </row>
    <row r="614" spans="1:17" s="13" customFormat="1">
      <c r="A614" s="12"/>
      <c r="B614" s="12"/>
      <c r="C614" s="12"/>
      <c r="D614" s="12"/>
      <c r="E614" s="12"/>
      <c r="F614" s="12"/>
      <c r="G614" s="12"/>
      <c r="J614" s="12"/>
      <c r="Q614" s="12"/>
    </row>
    <row r="615" spans="1:17" s="13" customFormat="1">
      <c r="A615" s="12"/>
      <c r="B615" s="12"/>
      <c r="C615" s="12"/>
      <c r="D615" s="12"/>
      <c r="E615" s="12"/>
      <c r="F615" s="12"/>
      <c r="G615" s="12"/>
      <c r="J615" s="12"/>
      <c r="Q615" s="12"/>
    </row>
    <row r="616" spans="1:17" s="13" customFormat="1">
      <c r="A616" s="12"/>
      <c r="B616" s="12"/>
      <c r="C616" s="12"/>
      <c r="D616" s="12"/>
      <c r="E616" s="12"/>
      <c r="F616" s="12"/>
      <c r="G616" s="12"/>
      <c r="J616" s="12"/>
      <c r="Q616" s="12"/>
    </row>
    <row r="617" spans="1:17" s="13" customFormat="1">
      <c r="A617" s="12"/>
      <c r="B617" s="12"/>
      <c r="C617" s="12"/>
      <c r="D617" s="12"/>
      <c r="E617" s="12"/>
      <c r="F617" s="12"/>
      <c r="G617" s="12"/>
      <c r="J617" s="12"/>
      <c r="Q617" s="12"/>
    </row>
    <row r="618" spans="1:17" s="13" customFormat="1">
      <c r="A618" s="12"/>
      <c r="B618" s="12"/>
      <c r="C618" s="12"/>
      <c r="D618" s="12"/>
      <c r="E618" s="12"/>
      <c r="F618" s="12"/>
      <c r="G618" s="12"/>
      <c r="J618" s="12"/>
      <c r="Q618" s="12"/>
    </row>
    <row r="619" spans="1:17" s="13" customFormat="1">
      <c r="A619" s="12"/>
      <c r="B619" s="12"/>
      <c r="C619" s="12"/>
      <c r="D619" s="12"/>
      <c r="E619" s="12"/>
      <c r="F619" s="12"/>
      <c r="G619" s="12"/>
      <c r="J619" s="12"/>
      <c r="Q619" s="12"/>
    </row>
    <row r="620" spans="1:17" s="13" customFormat="1">
      <c r="A620" s="12"/>
      <c r="B620" s="12"/>
      <c r="C620" s="12"/>
      <c r="D620" s="12"/>
      <c r="E620" s="12"/>
      <c r="F620" s="12"/>
      <c r="G620" s="12"/>
      <c r="J620" s="12"/>
      <c r="Q620" s="12"/>
    </row>
    <row r="621" spans="1:17" s="13" customFormat="1">
      <c r="A621" s="12"/>
      <c r="B621" s="12"/>
      <c r="C621" s="12"/>
      <c r="D621" s="12"/>
      <c r="E621" s="12"/>
      <c r="F621" s="12"/>
      <c r="G621" s="12"/>
      <c r="J621" s="12"/>
      <c r="Q621" s="12"/>
    </row>
    <row r="622" spans="1:17" s="13" customFormat="1">
      <c r="A622" s="12"/>
      <c r="B622" s="12"/>
      <c r="C622" s="12"/>
      <c r="D622" s="12"/>
      <c r="E622" s="12"/>
      <c r="F622" s="12"/>
      <c r="G622" s="12"/>
      <c r="J622" s="12"/>
      <c r="Q622" s="12"/>
    </row>
    <row r="623" spans="1:17" s="13" customFormat="1">
      <c r="A623" s="12"/>
      <c r="B623" s="12"/>
      <c r="C623" s="12"/>
      <c r="D623" s="12"/>
      <c r="E623" s="12"/>
      <c r="F623" s="12"/>
      <c r="G623" s="12"/>
      <c r="J623" s="12"/>
      <c r="Q623" s="12"/>
    </row>
    <row r="624" spans="1:17" s="13" customFormat="1">
      <c r="A624" s="12"/>
      <c r="B624" s="12"/>
      <c r="C624" s="12"/>
      <c r="D624" s="12"/>
      <c r="E624" s="12"/>
      <c r="F624" s="12"/>
      <c r="G624" s="12"/>
      <c r="J624" s="12"/>
      <c r="Q624" s="12"/>
    </row>
    <row r="625" spans="1:17" s="13" customFormat="1">
      <c r="A625" s="12"/>
      <c r="B625" s="12"/>
      <c r="C625" s="12"/>
      <c r="D625" s="12"/>
      <c r="E625" s="12"/>
      <c r="F625" s="12"/>
      <c r="G625" s="12"/>
      <c r="J625" s="12"/>
      <c r="Q625" s="12"/>
    </row>
    <row r="626" spans="1:17" s="13" customFormat="1">
      <c r="A626" s="12"/>
      <c r="B626" s="12"/>
      <c r="C626" s="12"/>
      <c r="D626" s="12"/>
      <c r="E626" s="12"/>
      <c r="F626" s="12"/>
      <c r="G626" s="12"/>
      <c r="J626" s="12"/>
      <c r="Q626" s="12"/>
    </row>
    <row r="627" spans="1:17" s="13" customFormat="1">
      <c r="A627" s="12"/>
      <c r="B627" s="12"/>
      <c r="C627" s="12"/>
      <c r="D627" s="12"/>
      <c r="E627" s="12"/>
      <c r="F627" s="12"/>
      <c r="G627" s="12"/>
      <c r="J627" s="12"/>
      <c r="Q627" s="12"/>
    </row>
    <row r="628" spans="1:17" s="13" customFormat="1">
      <c r="A628" s="12"/>
      <c r="B628" s="12"/>
      <c r="C628" s="12"/>
      <c r="D628" s="12"/>
      <c r="E628" s="12"/>
      <c r="F628" s="12"/>
      <c r="G628" s="12"/>
      <c r="J628" s="12"/>
      <c r="Q628" s="12"/>
    </row>
    <row r="629" spans="1:17" s="13" customFormat="1">
      <c r="A629" s="12"/>
      <c r="B629" s="12"/>
      <c r="C629" s="12"/>
      <c r="D629" s="12"/>
      <c r="E629" s="12"/>
      <c r="F629" s="12"/>
      <c r="G629" s="12"/>
      <c r="J629" s="12"/>
      <c r="Q629" s="12"/>
    </row>
    <row r="630" spans="1:17" s="13" customFormat="1">
      <c r="A630" s="12"/>
      <c r="B630" s="12"/>
      <c r="C630" s="12"/>
      <c r="D630" s="12"/>
      <c r="E630" s="12"/>
      <c r="F630" s="12"/>
      <c r="G630" s="12"/>
      <c r="J630" s="12"/>
      <c r="Q630" s="12"/>
    </row>
    <row r="631" spans="1:17" s="13" customFormat="1">
      <c r="A631" s="12"/>
      <c r="B631" s="12"/>
      <c r="C631" s="12"/>
      <c r="D631" s="12"/>
      <c r="E631" s="12"/>
      <c r="F631" s="12"/>
      <c r="G631" s="12"/>
      <c r="J631" s="12"/>
      <c r="Q631" s="12"/>
    </row>
    <row r="632" spans="1:17" s="13" customFormat="1">
      <c r="A632" s="12"/>
      <c r="B632" s="12"/>
      <c r="C632" s="12"/>
      <c r="D632" s="12"/>
      <c r="E632" s="12"/>
      <c r="F632" s="12"/>
      <c r="G632" s="12"/>
      <c r="J632" s="12"/>
      <c r="Q632" s="12"/>
    </row>
    <row r="633" spans="1:17" s="13" customFormat="1">
      <c r="A633" s="12"/>
      <c r="B633" s="12"/>
      <c r="C633" s="12"/>
      <c r="D633" s="12"/>
      <c r="E633" s="12"/>
      <c r="F633" s="12"/>
      <c r="G633" s="12"/>
      <c r="J633" s="12"/>
      <c r="Q633" s="12"/>
    </row>
    <row r="634" spans="1:17" s="13" customFormat="1">
      <c r="A634" s="12"/>
      <c r="B634" s="12"/>
      <c r="C634" s="12"/>
      <c r="D634" s="12"/>
      <c r="E634" s="12"/>
      <c r="F634" s="12"/>
      <c r="G634" s="12"/>
      <c r="J634" s="12"/>
      <c r="Q634" s="12"/>
    </row>
    <row r="635" spans="1:17" s="13" customFormat="1">
      <c r="A635" s="12"/>
      <c r="B635" s="12"/>
      <c r="C635" s="12"/>
      <c r="D635" s="12"/>
      <c r="E635" s="12"/>
      <c r="F635" s="12"/>
      <c r="G635" s="12"/>
      <c r="J635" s="12"/>
      <c r="Q635" s="12"/>
    </row>
    <row r="636" spans="1:17" s="13" customFormat="1">
      <c r="A636" s="12"/>
      <c r="B636" s="12"/>
      <c r="C636" s="12"/>
      <c r="D636" s="12"/>
      <c r="E636" s="12"/>
      <c r="F636" s="12"/>
      <c r="G636" s="12"/>
      <c r="J636" s="12"/>
      <c r="Q636" s="12"/>
    </row>
    <row r="637" spans="1:17" s="13" customFormat="1">
      <c r="A637" s="12"/>
      <c r="B637" s="12"/>
      <c r="C637" s="12"/>
      <c r="D637" s="12"/>
      <c r="E637" s="12"/>
      <c r="F637" s="12"/>
      <c r="G637" s="12"/>
      <c r="J637" s="12"/>
      <c r="Q637" s="12"/>
    </row>
    <row r="638" spans="1:17" s="13" customFormat="1">
      <c r="A638" s="12"/>
      <c r="B638" s="12"/>
      <c r="C638" s="12"/>
      <c r="D638" s="12"/>
      <c r="E638" s="12"/>
      <c r="F638" s="12"/>
      <c r="G638" s="12"/>
      <c r="J638" s="12"/>
      <c r="Q638" s="12"/>
    </row>
    <row r="639" spans="1:17" s="13" customFormat="1">
      <c r="A639" s="12"/>
      <c r="B639" s="12"/>
      <c r="C639" s="12"/>
      <c r="D639" s="12"/>
      <c r="E639" s="12"/>
      <c r="F639" s="12"/>
      <c r="G639" s="12"/>
      <c r="J639" s="12"/>
      <c r="Q639" s="12"/>
    </row>
    <row r="640" spans="1:17" s="13" customFormat="1">
      <c r="A640" s="12"/>
      <c r="B640" s="12"/>
      <c r="C640" s="12"/>
      <c r="D640" s="12"/>
      <c r="E640" s="12"/>
      <c r="F640" s="12"/>
      <c r="G640" s="12"/>
      <c r="J640" s="12"/>
      <c r="Q640" s="12"/>
    </row>
    <row r="641" spans="1:17" s="13" customFormat="1">
      <c r="A641" s="12"/>
      <c r="B641" s="12"/>
      <c r="C641" s="12"/>
      <c r="D641" s="12"/>
      <c r="E641" s="12"/>
      <c r="F641" s="12"/>
      <c r="G641" s="12"/>
      <c r="J641" s="12"/>
      <c r="Q641" s="12"/>
    </row>
    <row r="642" spans="1:17" s="13" customFormat="1">
      <c r="A642" s="12"/>
      <c r="B642" s="12"/>
      <c r="C642" s="12"/>
      <c r="D642" s="12"/>
      <c r="E642" s="12"/>
      <c r="F642" s="12"/>
      <c r="G642" s="12"/>
      <c r="J642" s="12"/>
      <c r="Q642" s="12"/>
    </row>
    <row r="643" spans="1:17" s="13" customFormat="1">
      <c r="A643" s="12"/>
      <c r="B643" s="12"/>
      <c r="C643" s="12"/>
      <c r="D643" s="12"/>
      <c r="E643" s="12"/>
      <c r="F643" s="12"/>
      <c r="G643" s="12"/>
      <c r="J643" s="12"/>
      <c r="Q643" s="12"/>
    </row>
    <row r="644" spans="1:17" s="13" customFormat="1">
      <c r="A644" s="12"/>
      <c r="B644" s="12"/>
      <c r="C644" s="12"/>
      <c r="D644" s="12"/>
      <c r="E644" s="12"/>
      <c r="F644" s="12"/>
      <c r="G644" s="12"/>
      <c r="J644" s="12"/>
      <c r="Q644" s="12"/>
    </row>
    <row r="645" spans="1:17" s="13" customFormat="1">
      <c r="A645" s="12"/>
      <c r="B645" s="12"/>
      <c r="C645" s="12"/>
      <c r="D645" s="12"/>
      <c r="E645" s="12"/>
      <c r="F645" s="12"/>
      <c r="G645" s="12"/>
      <c r="J645" s="12"/>
      <c r="Q645" s="12"/>
    </row>
    <row r="646" spans="1:17" s="13" customFormat="1">
      <c r="A646" s="12"/>
      <c r="B646" s="12"/>
      <c r="C646" s="12"/>
      <c r="D646" s="12"/>
      <c r="E646" s="12"/>
      <c r="F646" s="12"/>
      <c r="G646" s="12"/>
      <c r="J646" s="12"/>
      <c r="Q646" s="12"/>
    </row>
    <row r="647" spans="1:17" s="13" customFormat="1">
      <c r="A647" s="12"/>
      <c r="B647" s="12"/>
      <c r="C647" s="12"/>
      <c r="D647" s="12"/>
      <c r="E647" s="12"/>
      <c r="F647" s="12"/>
      <c r="G647" s="12"/>
      <c r="J647" s="12"/>
      <c r="Q647" s="12"/>
    </row>
    <row r="648" spans="1:17" s="13" customFormat="1">
      <c r="A648" s="12"/>
      <c r="B648" s="12"/>
      <c r="C648" s="12"/>
      <c r="D648" s="12"/>
      <c r="E648" s="12"/>
      <c r="F648" s="12"/>
      <c r="G648" s="12"/>
      <c r="J648" s="12"/>
      <c r="Q648" s="12"/>
    </row>
    <row r="649" spans="1:17" s="13" customFormat="1">
      <c r="A649" s="12"/>
      <c r="B649" s="12"/>
      <c r="C649" s="12"/>
      <c r="D649" s="12"/>
      <c r="E649" s="12"/>
      <c r="F649" s="12"/>
      <c r="G649" s="12"/>
      <c r="J649" s="12"/>
      <c r="Q649" s="12"/>
    </row>
    <row r="650" spans="1:17" s="13" customFormat="1">
      <c r="A650" s="12"/>
      <c r="B650" s="12"/>
      <c r="C650" s="12"/>
      <c r="D650" s="12"/>
      <c r="E650" s="12"/>
      <c r="F650" s="12"/>
      <c r="G650" s="12"/>
      <c r="J650" s="12"/>
      <c r="Q650" s="12"/>
    </row>
    <row r="651" spans="1:17" s="13" customFormat="1">
      <c r="A651" s="12"/>
      <c r="B651" s="12"/>
      <c r="C651" s="12"/>
      <c r="D651" s="12"/>
      <c r="E651" s="12"/>
      <c r="F651" s="12"/>
      <c r="G651" s="12"/>
      <c r="J651" s="12"/>
      <c r="Q651" s="12"/>
    </row>
    <row r="652" spans="1:17" s="13" customFormat="1">
      <c r="A652" s="12"/>
      <c r="B652" s="12"/>
      <c r="C652" s="12"/>
      <c r="D652" s="12"/>
      <c r="E652" s="12"/>
      <c r="F652" s="12"/>
      <c r="G652" s="12"/>
      <c r="J652" s="12"/>
      <c r="Q652" s="12"/>
    </row>
    <row r="653" spans="1:17" s="13" customFormat="1">
      <c r="A653" s="12"/>
      <c r="B653" s="12"/>
      <c r="C653" s="12"/>
      <c r="D653" s="12"/>
      <c r="E653" s="12"/>
      <c r="F653" s="12"/>
      <c r="G653" s="12"/>
      <c r="J653" s="12"/>
      <c r="Q653" s="12"/>
    </row>
    <row r="654" spans="1:17" s="13" customFormat="1">
      <c r="A654" s="12"/>
      <c r="B654" s="12"/>
      <c r="C654" s="12"/>
      <c r="D654" s="12"/>
      <c r="E654" s="12"/>
      <c r="F654" s="12"/>
      <c r="G654" s="12"/>
      <c r="J654" s="12"/>
      <c r="Q654" s="12"/>
    </row>
    <row r="655" spans="1:17" s="13" customFormat="1">
      <c r="A655" s="12"/>
      <c r="B655" s="12"/>
      <c r="C655" s="12"/>
      <c r="D655" s="12"/>
      <c r="E655" s="12"/>
      <c r="F655" s="12"/>
      <c r="G655" s="12"/>
      <c r="J655" s="12"/>
      <c r="Q655" s="12"/>
    </row>
    <row r="656" spans="1:17" s="13" customFormat="1">
      <c r="A656" s="12"/>
      <c r="B656" s="12"/>
      <c r="C656" s="12"/>
      <c r="D656" s="12"/>
      <c r="E656" s="12"/>
      <c r="F656" s="12"/>
      <c r="G656" s="12"/>
      <c r="J656" s="12"/>
      <c r="Q656" s="12"/>
    </row>
    <row r="657" spans="1:17" s="13" customFormat="1">
      <c r="A657" s="12"/>
      <c r="B657" s="12"/>
      <c r="C657" s="12"/>
      <c r="D657" s="12"/>
      <c r="E657" s="12"/>
      <c r="F657" s="12"/>
      <c r="G657" s="12"/>
      <c r="J657" s="12"/>
      <c r="Q657" s="12"/>
    </row>
    <row r="658" spans="1:17" s="13" customFormat="1">
      <c r="A658" s="12"/>
      <c r="B658" s="12"/>
      <c r="C658" s="12"/>
      <c r="D658" s="12"/>
      <c r="E658" s="12"/>
      <c r="F658" s="12"/>
      <c r="G658" s="12"/>
      <c r="J658" s="12"/>
      <c r="Q658" s="12"/>
    </row>
    <row r="659" spans="1:17" s="13" customFormat="1">
      <c r="A659" s="12"/>
      <c r="B659" s="12"/>
      <c r="C659" s="12"/>
      <c r="D659" s="12"/>
      <c r="E659" s="12"/>
      <c r="F659" s="12"/>
      <c r="G659" s="12"/>
      <c r="J659" s="12"/>
      <c r="Q659" s="12"/>
    </row>
    <row r="660" spans="1:17" s="13" customFormat="1">
      <c r="A660" s="12"/>
      <c r="B660" s="12"/>
      <c r="C660" s="12"/>
      <c r="D660" s="12"/>
      <c r="E660" s="12"/>
      <c r="F660" s="12"/>
      <c r="G660" s="12"/>
      <c r="J660" s="12"/>
      <c r="Q660" s="12"/>
    </row>
    <row r="661" spans="1:17" s="13" customFormat="1">
      <c r="A661" s="12"/>
      <c r="B661" s="12"/>
      <c r="C661" s="12"/>
      <c r="D661" s="12"/>
      <c r="E661" s="12"/>
      <c r="F661" s="12"/>
      <c r="G661" s="12"/>
      <c r="J661" s="12"/>
      <c r="Q661" s="12"/>
    </row>
    <row r="662" spans="1:17" s="13" customFormat="1">
      <c r="A662" s="12"/>
      <c r="B662" s="12"/>
      <c r="C662" s="12"/>
      <c r="D662" s="12"/>
      <c r="E662" s="12"/>
      <c r="F662" s="12"/>
      <c r="G662" s="12"/>
      <c r="J662" s="12"/>
      <c r="Q662" s="12"/>
    </row>
    <row r="663" spans="1:17" s="13" customFormat="1">
      <c r="A663" s="12"/>
      <c r="B663" s="12"/>
      <c r="C663" s="12"/>
      <c r="D663" s="12"/>
      <c r="E663" s="12"/>
      <c r="F663" s="12"/>
      <c r="G663" s="12"/>
      <c r="J663" s="12"/>
      <c r="Q663" s="12"/>
    </row>
    <row r="664" spans="1:17" s="13" customFormat="1">
      <c r="A664" s="12"/>
      <c r="B664" s="12"/>
      <c r="C664" s="12"/>
      <c r="D664" s="12"/>
      <c r="E664" s="12"/>
      <c r="F664" s="12"/>
      <c r="G664" s="12"/>
      <c r="J664" s="12"/>
      <c r="Q664" s="12"/>
    </row>
    <row r="665" spans="1:17" s="13" customFormat="1">
      <c r="A665" s="12"/>
      <c r="B665" s="12"/>
      <c r="C665" s="12"/>
      <c r="D665" s="12"/>
      <c r="E665" s="12"/>
      <c r="F665" s="12"/>
      <c r="G665" s="12"/>
      <c r="J665" s="12"/>
      <c r="Q665" s="12"/>
    </row>
    <row r="666" spans="1:17" s="13" customFormat="1">
      <c r="A666" s="12"/>
      <c r="B666" s="12"/>
      <c r="C666" s="12"/>
      <c r="D666" s="12"/>
      <c r="E666" s="12"/>
      <c r="F666" s="12"/>
      <c r="G666" s="12"/>
      <c r="J666" s="12"/>
      <c r="Q666" s="12"/>
    </row>
    <row r="667" spans="1:17" s="13" customFormat="1">
      <c r="A667" s="12"/>
      <c r="B667" s="12"/>
      <c r="C667" s="12"/>
      <c r="D667" s="12"/>
      <c r="E667" s="12"/>
      <c r="F667" s="12"/>
      <c r="G667" s="12"/>
      <c r="J667" s="12"/>
      <c r="Q667" s="12"/>
    </row>
    <row r="668" spans="1:17" s="13" customFormat="1">
      <c r="A668" s="12"/>
      <c r="B668" s="12"/>
      <c r="C668" s="12"/>
      <c r="D668" s="12"/>
      <c r="E668" s="12"/>
      <c r="F668" s="12"/>
      <c r="G668" s="12"/>
      <c r="J668" s="12"/>
      <c r="Q668" s="12"/>
    </row>
    <row r="669" spans="1:17" s="13" customFormat="1">
      <c r="A669" s="12"/>
      <c r="B669" s="12"/>
      <c r="C669" s="12"/>
      <c r="D669" s="12"/>
      <c r="E669" s="12"/>
      <c r="F669" s="12"/>
      <c r="G669" s="12"/>
      <c r="J669" s="12"/>
      <c r="Q669" s="12"/>
    </row>
    <row r="670" spans="1:17" s="13" customFormat="1">
      <c r="A670" s="12"/>
      <c r="B670" s="12"/>
      <c r="C670" s="12"/>
      <c r="D670" s="12"/>
      <c r="E670" s="12"/>
      <c r="F670" s="12"/>
      <c r="G670" s="12"/>
      <c r="J670" s="12"/>
      <c r="Q670" s="12"/>
    </row>
    <row r="671" spans="1:17" s="13" customFormat="1">
      <c r="A671" s="12"/>
      <c r="B671" s="12"/>
      <c r="C671" s="12"/>
      <c r="D671" s="12"/>
      <c r="E671" s="12"/>
      <c r="F671" s="12"/>
      <c r="G671" s="12"/>
      <c r="J671" s="12"/>
      <c r="Q671" s="12"/>
    </row>
    <row r="672" spans="1:17" s="13" customFormat="1">
      <c r="A672" s="12"/>
      <c r="B672" s="12"/>
      <c r="C672" s="12"/>
      <c r="D672" s="12"/>
      <c r="E672" s="12"/>
      <c r="F672" s="12"/>
      <c r="G672" s="12"/>
      <c r="J672" s="12"/>
      <c r="Q672" s="12"/>
    </row>
    <row r="673" spans="1:17" s="13" customFormat="1">
      <c r="A673" s="12"/>
      <c r="B673" s="12"/>
      <c r="C673" s="12"/>
      <c r="D673" s="12"/>
      <c r="E673" s="12"/>
      <c r="F673" s="12"/>
      <c r="G673" s="12"/>
      <c r="J673" s="12"/>
      <c r="Q673" s="12"/>
    </row>
    <row r="674" spans="1:17" s="13" customFormat="1">
      <c r="A674" s="12"/>
      <c r="B674" s="12"/>
      <c r="C674" s="12"/>
      <c r="D674" s="12"/>
      <c r="E674" s="12"/>
      <c r="F674" s="12"/>
      <c r="G674" s="12"/>
      <c r="J674" s="12"/>
      <c r="Q674" s="12"/>
    </row>
    <row r="675" spans="1:17" s="13" customFormat="1">
      <c r="A675" s="12"/>
      <c r="B675" s="12"/>
      <c r="C675" s="12"/>
      <c r="D675" s="12"/>
      <c r="E675" s="12"/>
      <c r="F675" s="12"/>
      <c r="G675" s="12"/>
      <c r="J675" s="12"/>
      <c r="Q675" s="12"/>
    </row>
    <row r="676" spans="1:17" s="13" customFormat="1">
      <c r="A676" s="12"/>
      <c r="B676" s="12"/>
      <c r="C676" s="12"/>
      <c r="D676" s="12"/>
      <c r="E676" s="12"/>
      <c r="F676" s="12"/>
      <c r="G676" s="12"/>
      <c r="J676" s="12"/>
      <c r="Q676" s="12"/>
    </row>
    <row r="677" spans="1:17" s="13" customFormat="1">
      <c r="A677" s="12"/>
      <c r="B677" s="12"/>
      <c r="C677" s="12"/>
      <c r="D677" s="12"/>
      <c r="E677" s="12"/>
      <c r="F677" s="12"/>
      <c r="G677" s="12"/>
      <c r="J677" s="12"/>
      <c r="Q677" s="12"/>
    </row>
    <row r="678" spans="1:17" s="13" customFormat="1">
      <c r="A678" s="12"/>
      <c r="B678" s="12"/>
      <c r="C678" s="12"/>
      <c r="D678" s="12"/>
      <c r="E678" s="12"/>
      <c r="F678" s="12"/>
      <c r="G678" s="12"/>
      <c r="J678" s="12"/>
      <c r="Q678" s="12"/>
    </row>
    <row r="679" spans="1:17" s="13" customFormat="1">
      <c r="A679" s="12"/>
      <c r="B679" s="12"/>
      <c r="C679" s="12"/>
      <c r="D679" s="12"/>
      <c r="E679" s="12"/>
      <c r="F679" s="12"/>
      <c r="G679" s="12"/>
      <c r="J679" s="12"/>
      <c r="Q679" s="12"/>
    </row>
    <row r="680" spans="1:17" s="13" customFormat="1">
      <c r="A680" s="12"/>
      <c r="B680" s="12"/>
      <c r="C680" s="12"/>
      <c r="D680" s="12"/>
      <c r="E680" s="12"/>
      <c r="F680" s="12"/>
      <c r="G680" s="12"/>
      <c r="J680" s="12"/>
      <c r="Q680" s="12"/>
    </row>
    <row r="681" spans="1:17" s="13" customFormat="1">
      <c r="A681" s="12"/>
      <c r="B681" s="12"/>
      <c r="C681" s="12"/>
      <c r="D681" s="12"/>
      <c r="E681" s="12"/>
      <c r="F681" s="12"/>
      <c r="G681" s="12"/>
      <c r="J681" s="12"/>
      <c r="Q681" s="12"/>
    </row>
    <row r="682" spans="1:17" s="13" customFormat="1">
      <c r="A682" s="12"/>
      <c r="B682" s="12"/>
      <c r="C682" s="12"/>
      <c r="D682" s="12"/>
      <c r="E682" s="12"/>
      <c r="F682" s="12"/>
      <c r="G682" s="12"/>
      <c r="J682" s="12"/>
      <c r="Q682" s="12"/>
    </row>
    <row r="683" spans="1:17" s="13" customFormat="1">
      <c r="A683" s="12"/>
      <c r="B683" s="12"/>
      <c r="C683" s="12"/>
      <c r="D683" s="12"/>
      <c r="E683" s="12"/>
      <c r="F683" s="12"/>
      <c r="G683" s="12"/>
      <c r="J683" s="12"/>
      <c r="Q683" s="12"/>
    </row>
    <row r="684" spans="1:17" s="13" customFormat="1">
      <c r="A684" s="12"/>
      <c r="B684" s="12"/>
      <c r="C684" s="12"/>
      <c r="D684" s="12"/>
      <c r="E684" s="12"/>
      <c r="F684" s="12"/>
      <c r="G684" s="12"/>
      <c r="J684" s="12"/>
      <c r="Q684" s="12"/>
    </row>
    <row r="685" spans="1:17" s="13" customFormat="1">
      <c r="A685" s="12"/>
      <c r="B685" s="12"/>
      <c r="C685" s="12"/>
      <c r="D685" s="12"/>
      <c r="E685" s="12"/>
      <c r="F685" s="12"/>
      <c r="G685" s="12"/>
      <c r="J685" s="12"/>
      <c r="Q685" s="12"/>
    </row>
    <row r="686" spans="1:17" s="13" customFormat="1">
      <c r="A686" s="12"/>
      <c r="B686" s="12"/>
      <c r="C686" s="12"/>
      <c r="D686" s="12"/>
      <c r="E686" s="12"/>
      <c r="F686" s="12"/>
      <c r="G686" s="12"/>
      <c r="J686" s="12"/>
      <c r="Q686" s="12"/>
    </row>
    <row r="687" spans="1:17" s="13" customFormat="1">
      <c r="A687" s="12"/>
      <c r="B687" s="12"/>
      <c r="C687" s="12"/>
      <c r="D687" s="12"/>
      <c r="E687" s="12"/>
      <c r="F687" s="12"/>
      <c r="G687" s="12"/>
      <c r="J687" s="12"/>
      <c r="Q687" s="12"/>
    </row>
    <row r="688" spans="1:17" s="13" customFormat="1">
      <c r="A688" s="12"/>
      <c r="B688" s="12"/>
      <c r="C688" s="12"/>
      <c r="D688" s="12"/>
      <c r="E688" s="12"/>
      <c r="F688" s="12"/>
      <c r="G688" s="12"/>
      <c r="J688" s="12"/>
      <c r="Q688" s="12"/>
    </row>
    <row r="689" spans="1:17" s="13" customFormat="1">
      <c r="A689" s="12"/>
      <c r="B689" s="12"/>
      <c r="C689" s="12"/>
      <c r="D689" s="12"/>
      <c r="E689" s="12"/>
      <c r="F689" s="12"/>
      <c r="G689" s="12"/>
      <c r="J689" s="12"/>
      <c r="Q689" s="12"/>
    </row>
    <row r="690" spans="1:17" s="13" customFormat="1">
      <c r="A690" s="12"/>
      <c r="B690" s="12"/>
      <c r="C690" s="12"/>
      <c r="D690" s="12"/>
      <c r="E690" s="12"/>
      <c r="F690" s="12"/>
      <c r="G690" s="12"/>
      <c r="J690" s="12"/>
      <c r="Q690" s="12"/>
    </row>
    <row r="691" spans="1:17" s="13" customFormat="1">
      <c r="A691" s="12"/>
      <c r="B691" s="12"/>
      <c r="C691" s="12"/>
      <c r="D691" s="12"/>
      <c r="E691" s="12"/>
      <c r="F691" s="12"/>
      <c r="G691" s="12"/>
      <c r="J691" s="12"/>
      <c r="Q691" s="12"/>
    </row>
    <row r="692" spans="1:17" s="13" customFormat="1">
      <c r="A692" s="12"/>
      <c r="B692" s="12"/>
      <c r="C692" s="12"/>
      <c r="D692" s="12"/>
      <c r="E692" s="12"/>
      <c r="F692" s="12"/>
      <c r="G692" s="12"/>
      <c r="J692" s="12"/>
      <c r="Q692" s="12"/>
    </row>
    <row r="693" spans="1:17" s="13" customFormat="1">
      <c r="A693" s="12"/>
      <c r="B693" s="12"/>
      <c r="C693" s="12"/>
      <c r="D693" s="12"/>
      <c r="E693" s="12"/>
      <c r="F693" s="12"/>
      <c r="G693" s="12"/>
      <c r="J693" s="12"/>
      <c r="Q693" s="12"/>
    </row>
    <row r="694" spans="1:17" s="13" customFormat="1">
      <c r="A694" s="12"/>
      <c r="B694" s="12"/>
      <c r="C694" s="12"/>
      <c r="D694" s="12"/>
      <c r="E694" s="12"/>
      <c r="F694" s="12"/>
      <c r="G694" s="12"/>
      <c r="J694" s="12"/>
      <c r="Q694" s="12"/>
    </row>
    <row r="695" spans="1:17" s="13" customFormat="1">
      <c r="A695" s="12"/>
      <c r="B695" s="12"/>
      <c r="C695" s="12"/>
      <c r="D695" s="12"/>
      <c r="E695" s="12"/>
      <c r="F695" s="12"/>
      <c r="G695" s="12"/>
      <c r="J695" s="12"/>
      <c r="Q695" s="12"/>
    </row>
    <row r="696" spans="1:17" s="13" customFormat="1">
      <c r="A696" s="12"/>
      <c r="B696" s="12"/>
      <c r="C696" s="12"/>
      <c r="D696" s="12"/>
      <c r="E696" s="12"/>
      <c r="F696" s="12"/>
      <c r="G696" s="12"/>
      <c r="J696" s="12"/>
      <c r="Q696" s="12"/>
    </row>
    <row r="697" spans="1:17" s="13" customFormat="1">
      <c r="A697" s="12"/>
      <c r="B697" s="12"/>
      <c r="C697" s="12"/>
      <c r="D697" s="12"/>
      <c r="E697" s="12"/>
      <c r="F697" s="12"/>
      <c r="G697" s="12"/>
      <c r="J697" s="12"/>
      <c r="Q697" s="12"/>
    </row>
    <row r="698" spans="1:17" s="13" customFormat="1">
      <c r="A698" s="12"/>
      <c r="B698" s="12"/>
      <c r="C698" s="12"/>
      <c r="D698" s="12"/>
      <c r="E698" s="12"/>
      <c r="F698" s="12"/>
      <c r="G698" s="12"/>
      <c r="J698" s="12"/>
      <c r="Q698" s="12"/>
    </row>
    <row r="699" spans="1:17" s="13" customFormat="1">
      <c r="A699" s="12"/>
      <c r="B699" s="12"/>
      <c r="C699" s="12"/>
      <c r="D699" s="12"/>
      <c r="E699" s="12"/>
      <c r="F699" s="12"/>
      <c r="G699" s="12"/>
      <c r="J699" s="12"/>
      <c r="Q699" s="12"/>
    </row>
    <row r="700" spans="1:17" s="13" customFormat="1">
      <c r="A700" s="12"/>
      <c r="B700" s="12"/>
      <c r="C700" s="12"/>
      <c r="D700" s="12"/>
      <c r="E700" s="12"/>
      <c r="F700" s="12"/>
      <c r="G700" s="12"/>
      <c r="J700" s="12"/>
      <c r="Q700" s="12"/>
    </row>
    <row r="701" spans="1:17" s="13" customFormat="1">
      <c r="A701" s="12"/>
      <c r="B701" s="12"/>
      <c r="C701" s="12"/>
      <c r="D701" s="12"/>
      <c r="E701" s="12"/>
      <c r="F701" s="12"/>
      <c r="G701" s="12"/>
      <c r="J701" s="12"/>
      <c r="Q701" s="12"/>
    </row>
    <row r="702" spans="1:17" s="13" customFormat="1">
      <c r="A702" s="12"/>
      <c r="B702" s="12"/>
      <c r="C702" s="12"/>
      <c r="D702" s="12"/>
      <c r="E702" s="12"/>
      <c r="F702" s="12"/>
      <c r="G702" s="12"/>
      <c r="J702" s="12"/>
      <c r="Q702" s="12"/>
    </row>
    <row r="703" spans="1:17" s="13" customFormat="1">
      <c r="A703" s="12"/>
      <c r="B703" s="12"/>
      <c r="C703" s="12"/>
      <c r="D703" s="12"/>
      <c r="E703" s="12"/>
      <c r="F703" s="12"/>
      <c r="G703" s="12"/>
      <c r="J703" s="12"/>
      <c r="Q703" s="12"/>
    </row>
    <row r="704" spans="1:17" s="13" customFormat="1">
      <c r="A704" s="12"/>
      <c r="B704" s="12"/>
      <c r="C704" s="12"/>
      <c r="D704" s="12"/>
      <c r="E704" s="12"/>
      <c r="F704" s="12"/>
      <c r="G704" s="12"/>
      <c r="J704" s="12"/>
      <c r="Q704" s="12"/>
    </row>
    <row r="705" spans="1:17" s="13" customFormat="1">
      <c r="A705" s="12"/>
      <c r="B705" s="12"/>
      <c r="C705" s="12"/>
      <c r="D705" s="12"/>
      <c r="E705" s="12"/>
      <c r="F705" s="12"/>
      <c r="G705" s="12"/>
      <c r="J705" s="12"/>
      <c r="Q705" s="12"/>
    </row>
    <row r="706" spans="1:17" s="13" customFormat="1">
      <c r="A706" s="12"/>
      <c r="B706" s="12"/>
      <c r="C706" s="12"/>
      <c r="D706" s="12"/>
      <c r="E706" s="12"/>
      <c r="F706" s="12"/>
      <c r="G706" s="12"/>
      <c r="J706" s="12"/>
      <c r="Q706" s="12"/>
    </row>
    <row r="707" spans="1:17" s="13" customFormat="1">
      <c r="A707" s="12"/>
      <c r="B707" s="12"/>
      <c r="C707" s="12"/>
      <c r="D707" s="12"/>
      <c r="E707" s="12"/>
      <c r="F707" s="12"/>
      <c r="G707" s="12"/>
      <c r="J707" s="12"/>
      <c r="Q707" s="12"/>
    </row>
    <row r="708" spans="1:17" s="13" customFormat="1">
      <c r="A708" s="12"/>
      <c r="B708" s="12"/>
      <c r="C708" s="12"/>
      <c r="D708" s="12"/>
      <c r="E708" s="12"/>
      <c r="F708" s="12"/>
      <c r="G708" s="12"/>
      <c r="J708" s="12"/>
      <c r="Q708" s="12"/>
    </row>
    <row r="709" spans="1:17" s="13" customFormat="1">
      <c r="A709" s="12"/>
      <c r="B709" s="12"/>
      <c r="C709" s="12"/>
      <c r="D709" s="12"/>
      <c r="E709" s="12"/>
      <c r="F709" s="12"/>
      <c r="G709" s="12"/>
      <c r="J709" s="12"/>
      <c r="Q709" s="12"/>
    </row>
    <row r="710" spans="1:17" s="13" customFormat="1">
      <c r="A710" s="12"/>
      <c r="B710" s="12"/>
      <c r="C710" s="12"/>
      <c r="D710" s="12"/>
      <c r="E710" s="12"/>
      <c r="F710" s="12"/>
      <c r="G710" s="12"/>
      <c r="J710" s="12"/>
      <c r="Q710" s="12"/>
    </row>
    <row r="711" spans="1:17" s="13" customFormat="1">
      <c r="A711" s="12"/>
      <c r="B711" s="12"/>
      <c r="C711" s="12"/>
      <c r="D711" s="12"/>
      <c r="E711" s="12"/>
      <c r="F711" s="12"/>
      <c r="G711" s="12"/>
      <c r="J711" s="12"/>
      <c r="Q711" s="12"/>
    </row>
    <row r="712" spans="1:17" s="13" customFormat="1">
      <c r="A712" s="12"/>
      <c r="B712" s="12"/>
      <c r="C712" s="12"/>
      <c r="D712" s="12"/>
      <c r="E712" s="12"/>
      <c r="F712" s="12"/>
      <c r="G712" s="12"/>
      <c r="J712" s="12"/>
      <c r="Q712" s="12"/>
    </row>
    <row r="713" spans="1:17" s="13" customFormat="1">
      <c r="A713" s="12"/>
      <c r="B713" s="12"/>
      <c r="C713" s="12"/>
      <c r="D713" s="12"/>
      <c r="E713" s="12"/>
      <c r="F713" s="12"/>
      <c r="G713" s="12"/>
      <c r="J713" s="12"/>
      <c r="Q713" s="12"/>
    </row>
    <row r="714" spans="1:17" s="13" customFormat="1">
      <c r="A714" s="12"/>
      <c r="B714" s="12"/>
      <c r="C714" s="12"/>
      <c r="D714" s="12"/>
      <c r="E714" s="12"/>
      <c r="F714" s="12"/>
      <c r="G714" s="12"/>
      <c r="J714" s="12"/>
      <c r="Q714" s="12"/>
    </row>
    <row r="715" spans="1:17" s="13" customFormat="1">
      <c r="A715" s="12"/>
      <c r="B715" s="12"/>
      <c r="C715" s="12"/>
      <c r="D715" s="12"/>
      <c r="E715" s="12"/>
      <c r="F715" s="12"/>
      <c r="G715" s="12"/>
      <c r="J715" s="12"/>
      <c r="Q715" s="12"/>
    </row>
    <row r="716" spans="1:17" s="13" customFormat="1">
      <c r="A716" s="12"/>
      <c r="B716" s="12"/>
      <c r="C716" s="12"/>
      <c r="D716" s="12"/>
      <c r="E716" s="12"/>
      <c r="F716" s="12"/>
      <c r="G716" s="12"/>
      <c r="J716" s="12"/>
      <c r="Q716" s="12"/>
    </row>
    <row r="717" spans="1:17" s="13" customFormat="1">
      <c r="A717" s="12"/>
      <c r="B717" s="12"/>
      <c r="C717" s="12"/>
      <c r="D717" s="12"/>
      <c r="E717" s="12"/>
      <c r="F717" s="12"/>
      <c r="G717" s="12"/>
      <c r="J717" s="12"/>
      <c r="Q717" s="12"/>
    </row>
    <row r="718" spans="1:17" s="13" customFormat="1">
      <c r="A718" s="12"/>
      <c r="B718" s="12"/>
      <c r="C718" s="12"/>
      <c r="D718" s="12"/>
      <c r="E718" s="12"/>
      <c r="F718" s="12"/>
      <c r="G718" s="12"/>
      <c r="J718" s="12"/>
      <c r="Q718" s="12"/>
    </row>
    <row r="719" spans="1:17" s="13" customFormat="1">
      <c r="A719" s="12"/>
      <c r="B719" s="12"/>
      <c r="C719" s="12"/>
      <c r="D719" s="12"/>
      <c r="E719" s="12"/>
      <c r="F719" s="12"/>
      <c r="G719" s="12"/>
      <c r="J719" s="12"/>
      <c r="Q719" s="12"/>
    </row>
    <row r="720" spans="1:17" s="13" customFormat="1">
      <c r="A720" s="12"/>
      <c r="B720" s="12"/>
      <c r="C720" s="12"/>
      <c r="D720" s="12"/>
      <c r="E720" s="12"/>
      <c r="F720" s="12"/>
      <c r="G720" s="12"/>
      <c r="J720" s="12"/>
      <c r="Q720" s="12"/>
    </row>
    <row r="721" spans="1:17" s="13" customFormat="1">
      <c r="A721" s="12"/>
      <c r="B721" s="12"/>
      <c r="C721" s="12"/>
      <c r="D721" s="12"/>
      <c r="E721" s="12"/>
      <c r="F721" s="12"/>
      <c r="G721" s="12"/>
      <c r="J721" s="12"/>
      <c r="Q721" s="12"/>
    </row>
    <row r="722" spans="1:17" s="13" customFormat="1">
      <c r="A722" s="12"/>
      <c r="B722" s="12"/>
      <c r="C722" s="12"/>
      <c r="D722" s="12"/>
      <c r="E722" s="12"/>
      <c r="F722" s="12"/>
      <c r="G722" s="12"/>
      <c r="J722" s="12"/>
      <c r="Q722" s="12"/>
    </row>
    <row r="723" spans="1:17" s="13" customFormat="1">
      <c r="A723" s="12"/>
      <c r="B723" s="12"/>
      <c r="C723" s="12"/>
      <c r="D723" s="12"/>
      <c r="E723" s="12"/>
      <c r="F723" s="12"/>
      <c r="G723" s="12"/>
      <c r="J723" s="12"/>
      <c r="Q723" s="12"/>
    </row>
    <row r="724" spans="1:17" s="13" customFormat="1">
      <c r="A724" s="12"/>
      <c r="B724" s="12"/>
      <c r="C724" s="12"/>
      <c r="D724" s="12"/>
      <c r="E724" s="12"/>
      <c r="F724" s="12"/>
      <c r="G724" s="12"/>
      <c r="J724" s="12"/>
      <c r="Q724" s="12"/>
    </row>
    <row r="725" spans="1:17" s="13" customFormat="1">
      <c r="A725" s="12"/>
      <c r="B725" s="12"/>
      <c r="C725" s="12"/>
      <c r="D725" s="12"/>
      <c r="E725" s="12"/>
      <c r="F725" s="12"/>
      <c r="G725" s="12"/>
      <c r="J725" s="12"/>
      <c r="Q725" s="12"/>
    </row>
    <row r="726" spans="1:17" s="13" customFormat="1">
      <c r="A726" s="12"/>
      <c r="B726" s="12"/>
      <c r="C726" s="12"/>
      <c r="D726" s="12"/>
      <c r="E726" s="12"/>
      <c r="F726" s="12"/>
      <c r="G726" s="12"/>
      <c r="J726" s="12"/>
      <c r="Q726" s="12"/>
    </row>
    <row r="727" spans="1:17" s="13" customFormat="1">
      <c r="A727" s="12"/>
      <c r="B727" s="12"/>
      <c r="C727" s="12"/>
      <c r="D727" s="12"/>
      <c r="E727" s="12"/>
      <c r="F727" s="12"/>
      <c r="G727" s="12"/>
      <c r="J727" s="12"/>
      <c r="Q727" s="12"/>
    </row>
    <row r="728" spans="1:17" s="13" customFormat="1">
      <c r="A728" s="12"/>
      <c r="B728" s="12"/>
      <c r="C728" s="12"/>
      <c r="D728" s="12"/>
      <c r="E728" s="12"/>
      <c r="F728" s="12"/>
      <c r="G728" s="12"/>
      <c r="J728" s="12"/>
      <c r="Q728" s="12"/>
    </row>
    <row r="729" spans="1:17" s="13" customFormat="1">
      <c r="A729" s="12"/>
      <c r="B729" s="12"/>
      <c r="C729" s="12"/>
      <c r="D729" s="12"/>
      <c r="E729" s="12"/>
      <c r="F729" s="12"/>
      <c r="G729" s="12"/>
      <c r="J729" s="12"/>
      <c r="Q729" s="12"/>
    </row>
    <row r="730" spans="1:17" s="13" customFormat="1">
      <c r="A730" s="12"/>
      <c r="B730" s="12"/>
      <c r="C730" s="12"/>
      <c r="D730" s="12"/>
      <c r="E730" s="12"/>
      <c r="F730" s="12"/>
      <c r="G730" s="12"/>
      <c r="J730" s="12"/>
      <c r="Q730" s="12"/>
    </row>
    <row r="731" spans="1:17" s="13" customFormat="1">
      <c r="A731" s="12"/>
      <c r="B731" s="12"/>
      <c r="C731" s="12"/>
      <c r="D731" s="12"/>
      <c r="E731" s="12"/>
      <c r="F731" s="12"/>
      <c r="G731" s="12"/>
      <c r="J731" s="12"/>
      <c r="Q731" s="12"/>
    </row>
    <row r="732" spans="1:17" s="13" customFormat="1">
      <c r="A732" s="12"/>
      <c r="B732" s="12"/>
      <c r="C732" s="12"/>
      <c r="D732" s="12"/>
      <c r="E732" s="12"/>
      <c r="F732" s="12"/>
      <c r="G732" s="12"/>
      <c r="J732" s="12"/>
      <c r="Q732" s="12"/>
    </row>
    <row r="733" spans="1:17" s="13" customFormat="1">
      <c r="A733" s="12"/>
      <c r="B733" s="12"/>
      <c r="C733" s="12"/>
      <c r="D733" s="12"/>
      <c r="E733" s="12"/>
      <c r="F733" s="12"/>
      <c r="G733" s="12"/>
      <c r="J733" s="12"/>
      <c r="Q733" s="12"/>
    </row>
    <row r="734" spans="1:17" s="13" customFormat="1">
      <c r="A734" s="12"/>
      <c r="B734" s="12"/>
      <c r="C734" s="12"/>
      <c r="D734" s="12"/>
      <c r="E734" s="12"/>
      <c r="F734" s="12"/>
      <c r="G734" s="12"/>
      <c r="J734" s="12"/>
      <c r="Q734" s="12"/>
    </row>
    <row r="735" spans="1:17" s="13" customFormat="1">
      <c r="A735" s="12"/>
      <c r="B735" s="12"/>
      <c r="C735" s="12"/>
      <c r="D735" s="12"/>
      <c r="E735" s="12"/>
      <c r="F735" s="12"/>
      <c r="G735" s="12"/>
      <c r="J735" s="12"/>
      <c r="Q735" s="12"/>
    </row>
    <row r="736" spans="1:17" s="13" customFormat="1">
      <c r="A736" s="12"/>
      <c r="B736" s="12"/>
      <c r="C736" s="12"/>
      <c r="D736" s="12"/>
      <c r="E736" s="12"/>
      <c r="F736" s="12"/>
      <c r="G736" s="12"/>
      <c r="J736" s="12"/>
      <c r="Q736" s="12"/>
    </row>
    <row r="737" spans="1:17" s="13" customFormat="1">
      <c r="A737" s="12"/>
      <c r="B737" s="12"/>
      <c r="C737" s="12"/>
      <c r="D737" s="12"/>
      <c r="E737" s="12"/>
      <c r="F737" s="12"/>
      <c r="G737" s="12"/>
      <c r="J737" s="12"/>
      <c r="Q737" s="12"/>
    </row>
    <row r="738" spans="1:17" s="13" customFormat="1">
      <c r="A738" s="12"/>
      <c r="B738" s="12"/>
      <c r="C738" s="12"/>
      <c r="D738" s="12"/>
      <c r="E738" s="12"/>
      <c r="F738" s="12"/>
      <c r="G738" s="12"/>
      <c r="J738" s="12"/>
      <c r="Q738" s="12"/>
    </row>
    <row r="739" spans="1:17" s="13" customFormat="1">
      <c r="A739" s="12"/>
      <c r="B739" s="12"/>
      <c r="C739" s="12"/>
      <c r="D739" s="12"/>
      <c r="E739" s="12"/>
      <c r="F739" s="12"/>
      <c r="G739" s="12"/>
      <c r="J739" s="12"/>
      <c r="Q739" s="12"/>
    </row>
    <row r="740" spans="1:17" s="13" customFormat="1">
      <c r="A740" s="12"/>
      <c r="B740" s="12"/>
      <c r="C740" s="12"/>
      <c r="D740" s="12"/>
      <c r="E740" s="12"/>
      <c r="F740" s="12"/>
      <c r="G740" s="12"/>
      <c r="J740" s="12"/>
      <c r="Q740" s="12"/>
    </row>
    <row r="741" spans="1:17" s="13" customFormat="1">
      <c r="A741" s="12"/>
      <c r="B741" s="12"/>
      <c r="C741" s="12"/>
      <c r="D741" s="12"/>
      <c r="E741" s="12"/>
      <c r="F741" s="12"/>
      <c r="G741" s="12"/>
      <c r="J741" s="12"/>
      <c r="Q741" s="12"/>
    </row>
    <row r="742" spans="1:17" s="13" customFormat="1">
      <c r="A742" s="12"/>
      <c r="B742" s="12"/>
      <c r="C742" s="12"/>
      <c r="D742" s="12"/>
      <c r="E742" s="12"/>
      <c r="F742" s="12"/>
      <c r="G742" s="12"/>
      <c r="J742" s="12"/>
      <c r="Q742" s="12"/>
    </row>
    <row r="743" spans="1:17" s="13" customFormat="1">
      <c r="A743" s="12"/>
      <c r="B743" s="12"/>
      <c r="C743" s="12"/>
      <c r="D743" s="12"/>
      <c r="E743" s="12"/>
      <c r="F743" s="12"/>
      <c r="G743" s="12"/>
      <c r="J743" s="12"/>
      <c r="Q743" s="12"/>
    </row>
    <row r="744" spans="1:17" s="13" customFormat="1">
      <c r="A744" s="12"/>
      <c r="B744" s="12"/>
      <c r="C744" s="12"/>
      <c r="D744" s="12"/>
      <c r="E744" s="12"/>
      <c r="F744" s="12"/>
      <c r="G744" s="12"/>
      <c r="J744" s="12"/>
      <c r="Q744" s="12"/>
    </row>
    <row r="745" spans="1:17" s="13" customFormat="1">
      <c r="A745" s="12"/>
      <c r="B745" s="12"/>
      <c r="C745" s="12"/>
      <c r="D745" s="12"/>
      <c r="E745" s="12"/>
      <c r="F745" s="12"/>
      <c r="G745" s="12"/>
      <c r="J745" s="12"/>
      <c r="Q745" s="12"/>
    </row>
    <row r="746" spans="1:17" s="13" customFormat="1">
      <c r="A746" s="12"/>
      <c r="B746" s="12"/>
      <c r="C746" s="12"/>
      <c r="D746" s="12"/>
      <c r="E746" s="12"/>
      <c r="F746" s="12"/>
      <c r="G746" s="12"/>
      <c r="J746" s="12"/>
      <c r="Q746" s="12"/>
    </row>
    <row r="747" spans="1:17" s="13" customFormat="1">
      <c r="A747" s="12"/>
      <c r="B747" s="12"/>
      <c r="C747" s="12"/>
      <c r="D747" s="12"/>
      <c r="E747" s="12"/>
      <c r="F747" s="12"/>
      <c r="G747" s="12"/>
      <c r="J747" s="12"/>
      <c r="Q747" s="12"/>
    </row>
    <row r="748" spans="1:17" s="13" customFormat="1">
      <c r="A748" s="12"/>
      <c r="B748" s="12"/>
      <c r="C748" s="12"/>
      <c r="D748" s="12"/>
      <c r="E748" s="12"/>
      <c r="F748" s="12"/>
      <c r="G748" s="12"/>
      <c r="J748" s="12"/>
      <c r="Q748" s="12"/>
    </row>
    <row r="749" spans="1:17" s="13" customFormat="1">
      <c r="A749" s="12"/>
      <c r="B749" s="12"/>
      <c r="C749" s="12"/>
      <c r="D749" s="12"/>
      <c r="E749" s="12"/>
      <c r="F749" s="12"/>
      <c r="G749" s="12"/>
      <c r="J749" s="12"/>
      <c r="Q749" s="12"/>
    </row>
    <row r="750" spans="1:17" s="13" customFormat="1">
      <c r="A750" s="12"/>
      <c r="B750" s="12"/>
      <c r="C750" s="12"/>
      <c r="D750" s="12"/>
      <c r="E750" s="12"/>
      <c r="F750" s="12"/>
      <c r="G750" s="12"/>
      <c r="J750" s="12"/>
      <c r="Q750" s="12"/>
    </row>
    <row r="751" spans="1:17" s="13" customFormat="1">
      <c r="A751" s="12"/>
      <c r="B751" s="12"/>
      <c r="C751" s="12"/>
      <c r="D751" s="12"/>
      <c r="E751" s="12"/>
      <c r="F751" s="12"/>
      <c r="G751" s="12"/>
      <c r="J751" s="12"/>
      <c r="Q751" s="12"/>
    </row>
    <row r="752" spans="1:17" s="13" customFormat="1">
      <c r="A752" s="12"/>
      <c r="B752" s="12"/>
      <c r="C752" s="12"/>
      <c r="D752" s="12"/>
      <c r="E752" s="12"/>
      <c r="F752" s="12"/>
      <c r="G752" s="12"/>
      <c r="J752" s="12"/>
      <c r="Q752" s="12"/>
    </row>
    <row r="753" spans="1:17" s="13" customFormat="1">
      <c r="A753" s="12"/>
      <c r="B753" s="12"/>
      <c r="C753" s="12"/>
      <c r="D753" s="12"/>
      <c r="E753" s="12"/>
      <c r="F753" s="12"/>
      <c r="G753" s="12"/>
      <c r="J753" s="12"/>
      <c r="Q753" s="12"/>
    </row>
    <row r="754" spans="1:17" s="13" customFormat="1">
      <c r="A754" s="12"/>
      <c r="B754" s="12"/>
      <c r="C754" s="12"/>
      <c r="D754" s="12"/>
      <c r="E754" s="12"/>
      <c r="F754" s="12"/>
      <c r="G754" s="12"/>
      <c r="J754" s="12"/>
      <c r="Q754" s="12"/>
    </row>
    <row r="755" spans="1:17" s="13" customFormat="1">
      <c r="A755" s="12"/>
      <c r="B755" s="12"/>
      <c r="C755" s="12"/>
      <c r="D755" s="12"/>
      <c r="E755" s="12"/>
      <c r="F755" s="12"/>
      <c r="G755" s="12"/>
      <c r="J755" s="12"/>
      <c r="Q755" s="12"/>
    </row>
    <row r="756" spans="1:17" s="13" customFormat="1">
      <c r="A756" s="12"/>
      <c r="B756" s="12"/>
      <c r="C756" s="12"/>
      <c r="D756" s="12"/>
      <c r="E756" s="12"/>
      <c r="F756" s="12"/>
      <c r="G756" s="12"/>
      <c r="J756" s="12"/>
      <c r="Q756" s="12"/>
    </row>
    <row r="757" spans="1:17" s="13" customFormat="1">
      <c r="A757" s="12"/>
      <c r="B757" s="12"/>
      <c r="C757" s="12"/>
      <c r="D757" s="12"/>
      <c r="E757" s="12"/>
      <c r="F757" s="12"/>
      <c r="G757" s="12"/>
      <c r="J757" s="12"/>
      <c r="Q757" s="12"/>
    </row>
    <row r="758" spans="1:17" s="13" customFormat="1">
      <c r="A758" s="12"/>
      <c r="B758" s="12"/>
      <c r="C758" s="12"/>
      <c r="D758" s="12"/>
      <c r="E758" s="12"/>
      <c r="F758" s="12"/>
      <c r="G758" s="12"/>
      <c r="J758" s="12"/>
      <c r="Q758" s="12"/>
    </row>
    <row r="759" spans="1:17" s="13" customFormat="1">
      <c r="A759" s="12"/>
      <c r="B759" s="12"/>
      <c r="C759" s="12"/>
      <c r="D759" s="12"/>
      <c r="E759" s="12"/>
      <c r="F759" s="12"/>
      <c r="G759" s="12"/>
      <c r="J759" s="12"/>
      <c r="Q759" s="12"/>
    </row>
    <row r="760" spans="1:17" s="13" customFormat="1">
      <c r="A760" s="12"/>
      <c r="B760" s="12"/>
      <c r="C760" s="12"/>
      <c r="D760" s="12"/>
      <c r="E760" s="12"/>
      <c r="F760" s="12"/>
      <c r="G760" s="12"/>
      <c r="J760" s="12"/>
      <c r="Q760" s="12"/>
    </row>
    <row r="761" spans="1:17" s="13" customFormat="1">
      <c r="A761" s="12"/>
      <c r="B761" s="12"/>
      <c r="C761" s="12"/>
      <c r="D761" s="12"/>
      <c r="E761" s="12"/>
      <c r="F761" s="12"/>
      <c r="G761" s="12"/>
      <c r="J761" s="12"/>
      <c r="Q761" s="12"/>
    </row>
    <row r="762" spans="1:17" s="13" customFormat="1">
      <c r="A762" s="12"/>
      <c r="B762" s="12"/>
      <c r="C762" s="12"/>
      <c r="D762" s="12"/>
      <c r="E762" s="12"/>
      <c r="F762" s="12"/>
      <c r="G762" s="12"/>
      <c r="J762" s="12"/>
      <c r="Q762" s="12"/>
    </row>
    <row r="763" spans="1:17" s="13" customFormat="1">
      <c r="A763" s="12"/>
      <c r="B763" s="12"/>
      <c r="C763" s="12"/>
      <c r="D763" s="12"/>
      <c r="E763" s="12"/>
      <c r="F763" s="12"/>
      <c r="G763" s="12"/>
      <c r="J763" s="12"/>
      <c r="Q763" s="12"/>
    </row>
    <row r="764" spans="1:17" s="13" customFormat="1">
      <c r="A764" s="12"/>
      <c r="B764" s="12"/>
      <c r="C764" s="12"/>
      <c r="D764" s="12"/>
      <c r="E764" s="12"/>
      <c r="F764" s="12"/>
      <c r="G764" s="12"/>
      <c r="J764" s="12"/>
      <c r="Q764" s="12"/>
    </row>
    <row r="765" spans="1:17" s="13" customFormat="1">
      <c r="A765" s="12"/>
      <c r="B765" s="12"/>
      <c r="C765" s="12"/>
      <c r="D765" s="12"/>
      <c r="E765" s="12"/>
      <c r="F765" s="12"/>
      <c r="G765" s="12"/>
      <c r="J765" s="12"/>
      <c r="Q765" s="12"/>
    </row>
    <row r="766" spans="1:17" s="13" customFormat="1">
      <c r="A766" s="12"/>
      <c r="B766" s="12"/>
      <c r="C766" s="12"/>
      <c r="D766" s="12"/>
      <c r="E766" s="12"/>
      <c r="F766" s="12"/>
      <c r="G766" s="12"/>
      <c r="J766" s="12"/>
      <c r="Q766" s="12"/>
    </row>
    <row r="767" spans="1:17" s="13" customFormat="1">
      <c r="A767" s="12"/>
      <c r="B767" s="12"/>
      <c r="C767" s="12"/>
      <c r="D767" s="12"/>
      <c r="E767" s="12"/>
      <c r="F767" s="12"/>
      <c r="G767" s="12"/>
      <c r="J767" s="12"/>
      <c r="Q767" s="12"/>
    </row>
    <row r="768" spans="1:17" s="13" customFormat="1">
      <c r="A768" s="12"/>
      <c r="B768" s="12"/>
      <c r="C768" s="12"/>
      <c r="D768" s="12"/>
      <c r="E768" s="12"/>
      <c r="F768" s="12"/>
      <c r="G768" s="12"/>
      <c r="J768" s="12"/>
      <c r="Q768" s="12"/>
    </row>
    <row r="769" spans="1:17" s="13" customFormat="1">
      <c r="A769" s="12"/>
      <c r="B769" s="12"/>
      <c r="C769" s="12"/>
      <c r="D769" s="12"/>
      <c r="E769" s="12"/>
      <c r="F769" s="12"/>
      <c r="G769" s="12"/>
      <c r="J769" s="12"/>
      <c r="Q769" s="12"/>
    </row>
    <row r="770" spans="1:17" s="13" customFormat="1">
      <c r="A770" s="12"/>
      <c r="B770" s="12"/>
      <c r="C770" s="12"/>
      <c r="D770" s="12"/>
      <c r="E770" s="12"/>
      <c r="F770" s="12"/>
      <c r="G770" s="12"/>
      <c r="J770" s="12"/>
      <c r="Q770" s="12"/>
    </row>
    <row r="771" spans="1:17" s="13" customFormat="1">
      <c r="A771" s="12"/>
      <c r="B771" s="12"/>
      <c r="C771" s="12"/>
      <c r="D771" s="12"/>
      <c r="E771" s="12"/>
      <c r="F771" s="12"/>
      <c r="G771" s="12"/>
      <c r="J771" s="12"/>
      <c r="Q771" s="12"/>
    </row>
    <row r="772" spans="1:17" s="13" customFormat="1">
      <c r="A772" s="12"/>
      <c r="B772" s="12"/>
      <c r="C772" s="12"/>
      <c r="D772" s="12"/>
      <c r="E772" s="12"/>
      <c r="F772" s="12"/>
      <c r="G772" s="12"/>
      <c r="J772" s="12"/>
      <c r="Q772" s="12"/>
    </row>
    <row r="773" spans="1:17" s="13" customFormat="1">
      <c r="A773" s="12"/>
      <c r="B773" s="12"/>
      <c r="C773" s="12"/>
      <c r="D773" s="12"/>
      <c r="E773" s="12"/>
      <c r="F773" s="12"/>
      <c r="G773" s="12"/>
      <c r="J773" s="12"/>
      <c r="Q773" s="12"/>
    </row>
    <row r="774" spans="1:17" s="13" customFormat="1">
      <c r="A774" s="12"/>
      <c r="B774" s="12"/>
      <c r="C774" s="12"/>
      <c r="D774" s="12"/>
      <c r="E774" s="12"/>
      <c r="F774" s="12"/>
      <c r="G774" s="12"/>
      <c r="J774" s="12"/>
      <c r="Q774" s="12"/>
    </row>
    <row r="775" spans="1:17" s="13" customFormat="1">
      <c r="A775" s="12"/>
      <c r="B775" s="12"/>
      <c r="C775" s="12"/>
      <c r="D775" s="12"/>
      <c r="E775" s="12"/>
      <c r="F775" s="12"/>
      <c r="G775" s="12"/>
      <c r="J775" s="12"/>
      <c r="Q775" s="12"/>
    </row>
    <row r="776" spans="1:17" s="13" customFormat="1">
      <c r="A776" s="12"/>
      <c r="B776" s="12"/>
      <c r="C776" s="12"/>
      <c r="D776" s="12"/>
      <c r="E776" s="12"/>
      <c r="F776" s="12"/>
      <c r="G776" s="12"/>
      <c r="J776" s="12"/>
      <c r="Q776" s="12"/>
    </row>
    <row r="777" spans="1:17" s="13" customFormat="1">
      <c r="A777" s="12"/>
      <c r="B777" s="12"/>
      <c r="C777" s="12"/>
      <c r="D777" s="12"/>
      <c r="E777" s="12"/>
      <c r="F777" s="12"/>
      <c r="G777" s="12"/>
      <c r="J777" s="12"/>
      <c r="Q777" s="12"/>
    </row>
    <row r="778" spans="1:17" s="13" customFormat="1">
      <c r="A778" s="12"/>
      <c r="B778" s="12"/>
      <c r="C778" s="12"/>
      <c r="D778" s="12"/>
      <c r="E778" s="12"/>
      <c r="F778" s="12"/>
      <c r="G778" s="12"/>
      <c r="J778" s="12"/>
      <c r="Q778" s="12"/>
    </row>
    <row r="779" spans="1:17" s="13" customFormat="1">
      <c r="A779" s="12"/>
      <c r="B779" s="12"/>
      <c r="C779" s="12"/>
      <c r="D779" s="12"/>
      <c r="E779" s="12"/>
      <c r="F779" s="12"/>
      <c r="G779" s="12"/>
      <c r="J779" s="12"/>
      <c r="Q779" s="12"/>
    </row>
    <row r="780" spans="1:17" s="13" customFormat="1">
      <c r="A780" s="12"/>
      <c r="B780" s="12"/>
      <c r="C780" s="12"/>
      <c r="D780" s="12"/>
      <c r="E780" s="12"/>
      <c r="F780" s="12"/>
      <c r="G780" s="12"/>
      <c r="J780" s="12"/>
      <c r="Q780" s="12"/>
    </row>
    <row r="781" spans="1:17" s="13" customFormat="1">
      <c r="A781" s="12"/>
      <c r="B781" s="12"/>
      <c r="C781" s="12"/>
      <c r="D781" s="12"/>
      <c r="E781" s="12"/>
      <c r="F781" s="12"/>
      <c r="G781" s="12"/>
      <c r="J781" s="12"/>
      <c r="Q781" s="12"/>
    </row>
    <row r="782" spans="1:17" s="13" customFormat="1">
      <c r="A782" s="12"/>
      <c r="B782" s="12"/>
      <c r="C782" s="12"/>
      <c r="D782" s="12"/>
      <c r="E782" s="12"/>
      <c r="F782" s="12"/>
      <c r="G782" s="12"/>
      <c r="J782" s="12"/>
      <c r="Q782" s="12"/>
    </row>
    <row r="783" spans="1:17" s="13" customFormat="1">
      <c r="A783" s="12"/>
      <c r="B783" s="12"/>
      <c r="C783" s="12"/>
      <c r="D783" s="12"/>
      <c r="E783" s="12"/>
      <c r="F783" s="12"/>
      <c r="G783" s="12"/>
      <c r="J783" s="12"/>
      <c r="Q783" s="12"/>
    </row>
    <row r="784" spans="1:17" s="13" customFormat="1">
      <c r="A784" s="12"/>
      <c r="B784" s="12"/>
      <c r="C784" s="12"/>
      <c r="D784" s="12"/>
      <c r="E784" s="12"/>
      <c r="F784" s="12"/>
      <c r="G784" s="12"/>
      <c r="J784" s="12"/>
      <c r="Q784" s="12"/>
    </row>
    <row r="785" spans="1:17" s="13" customFormat="1">
      <c r="A785" s="12"/>
      <c r="B785" s="12"/>
      <c r="C785" s="12"/>
      <c r="D785" s="12"/>
      <c r="E785" s="12"/>
      <c r="F785" s="12"/>
      <c r="G785" s="12"/>
      <c r="J785" s="12"/>
      <c r="Q785" s="12"/>
    </row>
    <row r="786" spans="1:17" s="13" customFormat="1">
      <c r="A786" s="12"/>
      <c r="B786" s="12"/>
      <c r="C786" s="12"/>
      <c r="D786" s="12"/>
      <c r="E786" s="12"/>
      <c r="F786" s="12"/>
      <c r="G786" s="12"/>
      <c r="J786" s="12"/>
      <c r="Q786" s="12"/>
    </row>
    <row r="787" spans="1:17" s="13" customFormat="1">
      <c r="A787" s="12"/>
      <c r="B787" s="12"/>
      <c r="C787" s="12"/>
      <c r="D787" s="12"/>
      <c r="E787" s="12"/>
      <c r="F787" s="12"/>
      <c r="G787" s="12"/>
      <c r="J787" s="12"/>
      <c r="Q787" s="12"/>
    </row>
    <row r="788" spans="1:17" s="13" customFormat="1">
      <c r="A788" s="12"/>
      <c r="B788" s="12"/>
      <c r="C788" s="12"/>
      <c r="D788" s="12"/>
      <c r="E788" s="12"/>
      <c r="F788" s="12"/>
      <c r="G788" s="12"/>
      <c r="J788" s="12"/>
      <c r="Q788" s="12"/>
    </row>
    <row r="789" spans="1:17" s="13" customFormat="1">
      <c r="A789" s="12"/>
      <c r="B789" s="12"/>
      <c r="C789" s="12"/>
      <c r="D789" s="12"/>
      <c r="E789" s="12"/>
      <c r="F789" s="12"/>
      <c r="G789" s="12"/>
      <c r="J789" s="12"/>
      <c r="Q789" s="12"/>
    </row>
    <row r="790" spans="1:17" s="13" customFormat="1">
      <c r="A790" s="12"/>
      <c r="B790" s="12"/>
      <c r="C790" s="12"/>
      <c r="D790" s="12"/>
      <c r="E790" s="12"/>
      <c r="F790" s="12"/>
      <c r="G790" s="12"/>
      <c r="J790" s="12"/>
      <c r="Q790" s="12"/>
    </row>
    <row r="791" spans="1:17" s="13" customFormat="1">
      <c r="A791" s="12"/>
      <c r="B791" s="12"/>
      <c r="C791" s="12"/>
      <c r="D791" s="12"/>
      <c r="E791" s="12"/>
      <c r="F791" s="12"/>
      <c r="G791" s="12"/>
      <c r="J791" s="12"/>
      <c r="Q791" s="12"/>
    </row>
    <row r="792" spans="1:17" s="13" customFormat="1">
      <c r="A792" s="12"/>
      <c r="B792" s="12"/>
      <c r="C792" s="12"/>
      <c r="D792" s="12"/>
      <c r="E792" s="12"/>
      <c r="F792" s="12"/>
      <c r="G792" s="12"/>
      <c r="J792" s="12"/>
      <c r="Q792" s="12"/>
    </row>
    <row r="793" spans="1:17" s="13" customFormat="1">
      <c r="A793" s="12"/>
      <c r="B793" s="12"/>
      <c r="C793" s="12"/>
      <c r="D793" s="12"/>
      <c r="E793" s="12"/>
      <c r="F793" s="12"/>
      <c r="G793" s="12"/>
      <c r="J793" s="12"/>
      <c r="Q793" s="12"/>
    </row>
    <row r="794" spans="1:17" s="13" customFormat="1">
      <c r="A794" s="12"/>
      <c r="B794" s="12"/>
      <c r="C794" s="12"/>
      <c r="D794" s="12"/>
      <c r="E794" s="12"/>
      <c r="F794" s="12"/>
      <c r="G794" s="12"/>
      <c r="J794" s="12"/>
      <c r="Q794" s="12"/>
    </row>
    <row r="795" spans="1:17" s="13" customFormat="1">
      <c r="A795" s="12"/>
      <c r="B795" s="12"/>
      <c r="C795" s="12"/>
      <c r="D795" s="12"/>
      <c r="E795" s="12"/>
      <c r="F795" s="12"/>
      <c r="G795" s="12"/>
      <c r="J795" s="12"/>
      <c r="Q795" s="12"/>
    </row>
    <row r="796" spans="1:17" s="13" customFormat="1">
      <c r="A796" s="12"/>
      <c r="B796" s="12"/>
      <c r="C796" s="12"/>
      <c r="D796" s="12"/>
      <c r="E796" s="12"/>
      <c r="F796" s="12"/>
      <c r="G796" s="12"/>
      <c r="J796" s="12"/>
      <c r="Q796" s="12"/>
    </row>
    <row r="797" spans="1:17" s="13" customFormat="1">
      <c r="A797" s="12"/>
      <c r="B797" s="12"/>
      <c r="C797" s="12"/>
      <c r="D797" s="12"/>
      <c r="E797" s="12"/>
      <c r="F797" s="12"/>
      <c r="G797" s="12"/>
      <c r="J797" s="12"/>
      <c r="Q797" s="12"/>
    </row>
    <row r="798" spans="1:17" s="13" customFormat="1">
      <c r="A798" s="12"/>
      <c r="B798" s="12"/>
      <c r="C798" s="12"/>
      <c r="D798" s="12"/>
      <c r="E798" s="12"/>
      <c r="F798" s="12"/>
      <c r="G798" s="12"/>
      <c r="J798" s="12"/>
      <c r="Q798" s="12"/>
    </row>
    <row r="799" spans="1:17" s="13" customFormat="1">
      <c r="A799" s="12"/>
      <c r="B799" s="12"/>
      <c r="C799" s="12"/>
      <c r="D799" s="12"/>
      <c r="E799" s="12"/>
      <c r="F799" s="12"/>
      <c r="G799" s="12"/>
      <c r="J799" s="12"/>
      <c r="Q799" s="12"/>
    </row>
    <row r="800" spans="1:17" s="13" customFormat="1">
      <c r="A800" s="12"/>
      <c r="B800" s="12"/>
      <c r="C800" s="12"/>
      <c r="D800" s="12"/>
      <c r="E800" s="12"/>
      <c r="F800" s="12"/>
      <c r="G800" s="12"/>
      <c r="J800" s="12"/>
      <c r="Q800" s="12"/>
    </row>
    <row r="801" spans="1:17" s="13" customFormat="1">
      <c r="A801" s="12"/>
      <c r="B801" s="12"/>
      <c r="C801" s="12"/>
      <c r="D801" s="12"/>
      <c r="E801" s="12"/>
      <c r="F801" s="12"/>
      <c r="G801" s="12"/>
      <c r="J801" s="12"/>
      <c r="Q801" s="12"/>
    </row>
    <row r="802" spans="1:17" s="13" customFormat="1">
      <c r="A802" s="12"/>
      <c r="B802" s="12"/>
      <c r="C802" s="12"/>
      <c r="D802" s="12"/>
      <c r="E802" s="12"/>
      <c r="F802" s="12"/>
      <c r="G802" s="12"/>
      <c r="J802" s="12"/>
      <c r="Q802" s="12"/>
    </row>
    <row r="803" spans="1:17" s="13" customFormat="1">
      <c r="A803" s="12"/>
      <c r="B803" s="12"/>
      <c r="C803" s="12"/>
      <c r="D803" s="12"/>
      <c r="E803" s="12"/>
      <c r="F803" s="12"/>
      <c r="G803" s="12"/>
      <c r="J803" s="12"/>
      <c r="Q803" s="12"/>
    </row>
    <row r="804" spans="1:17" s="13" customFormat="1">
      <c r="A804" s="12"/>
      <c r="B804" s="12"/>
      <c r="C804" s="12"/>
      <c r="D804" s="12"/>
      <c r="E804" s="12"/>
      <c r="F804" s="12"/>
      <c r="G804" s="12"/>
      <c r="J804" s="12"/>
      <c r="Q804" s="12"/>
    </row>
    <row r="805" spans="1:17" s="13" customFormat="1">
      <c r="A805" s="12"/>
      <c r="B805" s="12"/>
      <c r="C805" s="12"/>
      <c r="D805" s="12"/>
      <c r="E805" s="12"/>
      <c r="F805" s="12"/>
      <c r="G805" s="12"/>
      <c r="J805" s="12"/>
      <c r="Q805" s="12"/>
    </row>
    <row r="806" spans="1:17" s="13" customFormat="1">
      <c r="A806" s="12"/>
      <c r="B806" s="12"/>
      <c r="C806" s="12"/>
      <c r="D806" s="12"/>
      <c r="E806" s="12"/>
      <c r="F806" s="12"/>
      <c r="G806" s="12"/>
      <c r="J806" s="12"/>
      <c r="Q806" s="12"/>
    </row>
    <row r="807" spans="1:17" s="13" customFormat="1">
      <c r="A807" s="12"/>
      <c r="B807" s="12"/>
      <c r="C807" s="12"/>
      <c r="D807" s="12"/>
      <c r="E807" s="12"/>
      <c r="F807" s="12"/>
      <c r="G807" s="12"/>
      <c r="J807" s="12"/>
      <c r="Q807" s="12"/>
    </row>
    <row r="808" spans="1:17" s="13" customFormat="1">
      <c r="A808" s="12"/>
      <c r="B808" s="12"/>
      <c r="C808" s="12"/>
      <c r="D808" s="12"/>
      <c r="E808" s="12"/>
      <c r="F808" s="12"/>
      <c r="G808" s="12"/>
      <c r="J808" s="12"/>
      <c r="Q808" s="12"/>
    </row>
    <row r="809" spans="1:17" s="13" customFormat="1">
      <c r="A809" s="12"/>
      <c r="B809" s="12"/>
      <c r="C809" s="12"/>
      <c r="D809" s="12"/>
      <c r="E809" s="12"/>
      <c r="F809" s="12"/>
      <c r="G809" s="12"/>
      <c r="J809" s="12"/>
      <c r="Q809" s="12"/>
    </row>
    <row r="810" spans="1:17" s="13" customFormat="1">
      <c r="A810" s="12"/>
      <c r="B810" s="12"/>
      <c r="C810" s="12"/>
      <c r="D810" s="12"/>
      <c r="E810" s="12"/>
      <c r="F810" s="12"/>
      <c r="G810" s="12"/>
      <c r="J810" s="12"/>
      <c r="Q810" s="12"/>
    </row>
    <row r="811" spans="1:17" s="13" customFormat="1">
      <c r="A811" s="12"/>
      <c r="B811" s="12"/>
      <c r="C811" s="12"/>
      <c r="D811" s="12"/>
      <c r="E811" s="12"/>
      <c r="F811" s="12"/>
      <c r="G811" s="12"/>
      <c r="J811" s="12"/>
      <c r="Q811" s="12"/>
    </row>
    <row r="812" spans="1:17" s="13" customFormat="1">
      <c r="A812" s="12"/>
      <c r="B812" s="12"/>
      <c r="C812" s="12"/>
      <c r="D812" s="12"/>
      <c r="E812" s="12"/>
      <c r="F812" s="12"/>
      <c r="G812" s="12"/>
      <c r="J812" s="12"/>
      <c r="Q812" s="12"/>
    </row>
    <row r="813" spans="1:17" s="13" customFormat="1">
      <c r="A813" s="12"/>
      <c r="B813" s="12"/>
      <c r="C813" s="12"/>
      <c r="D813" s="12"/>
      <c r="E813" s="12"/>
      <c r="F813" s="12"/>
      <c r="G813" s="12"/>
      <c r="J813" s="12"/>
      <c r="Q813" s="12"/>
    </row>
    <row r="814" spans="1:17" s="13" customFormat="1">
      <c r="A814" s="12"/>
      <c r="B814" s="12"/>
      <c r="C814" s="12"/>
      <c r="D814" s="12"/>
      <c r="E814" s="12"/>
      <c r="F814" s="12"/>
      <c r="G814" s="12"/>
      <c r="J814" s="12"/>
      <c r="Q814" s="12"/>
    </row>
    <row r="815" spans="1:17" s="13" customFormat="1">
      <c r="A815" s="12"/>
      <c r="B815" s="12"/>
      <c r="C815" s="12"/>
      <c r="D815" s="12"/>
      <c r="E815" s="12"/>
      <c r="F815" s="12"/>
      <c r="G815" s="12"/>
      <c r="J815" s="12"/>
      <c r="Q815" s="12"/>
    </row>
    <row r="816" spans="1:17" s="13" customFormat="1">
      <c r="A816" s="12"/>
      <c r="B816" s="12"/>
      <c r="C816" s="12"/>
      <c r="D816" s="12"/>
      <c r="E816" s="12"/>
      <c r="F816" s="12"/>
      <c r="G816" s="12"/>
      <c r="J816" s="12"/>
      <c r="Q816" s="12"/>
    </row>
    <row r="817" spans="1:17" s="13" customFormat="1">
      <c r="A817" s="12"/>
      <c r="B817" s="12"/>
      <c r="C817" s="12"/>
      <c r="D817" s="12"/>
      <c r="E817" s="12"/>
      <c r="F817" s="12"/>
      <c r="G817" s="12"/>
      <c r="J817" s="12"/>
      <c r="Q817" s="12"/>
    </row>
    <row r="818" spans="1:17" s="13" customFormat="1">
      <c r="A818" s="12"/>
      <c r="B818" s="12"/>
      <c r="C818" s="12"/>
      <c r="D818" s="12"/>
      <c r="E818" s="12"/>
      <c r="F818" s="12"/>
      <c r="G818" s="12"/>
      <c r="J818" s="12"/>
      <c r="Q818" s="12"/>
    </row>
    <row r="819" spans="1:17" s="13" customFormat="1">
      <c r="A819" s="12"/>
      <c r="B819" s="12"/>
      <c r="C819" s="12"/>
      <c r="D819" s="12"/>
      <c r="E819" s="12"/>
      <c r="F819" s="12"/>
      <c r="G819" s="12"/>
      <c r="J819" s="12"/>
      <c r="Q819" s="12"/>
    </row>
    <row r="820" spans="1:17" s="13" customFormat="1">
      <c r="A820" s="12"/>
      <c r="B820" s="12"/>
      <c r="C820" s="12"/>
      <c r="D820" s="12"/>
      <c r="E820" s="12"/>
      <c r="F820" s="12"/>
      <c r="G820" s="12"/>
      <c r="J820" s="12"/>
      <c r="Q820" s="12"/>
    </row>
    <row r="821" spans="1:17" s="13" customFormat="1">
      <c r="A821" s="12"/>
      <c r="B821" s="12"/>
      <c r="C821" s="12"/>
      <c r="D821" s="12"/>
      <c r="E821" s="12"/>
      <c r="F821" s="12"/>
      <c r="G821" s="12"/>
      <c r="J821" s="12"/>
      <c r="Q821" s="12"/>
    </row>
    <row r="822" spans="1:17" s="13" customFormat="1">
      <c r="A822" s="12"/>
      <c r="B822" s="12"/>
      <c r="C822" s="12"/>
      <c r="D822" s="12"/>
      <c r="E822" s="12"/>
      <c r="F822" s="12"/>
      <c r="G822" s="12"/>
      <c r="J822" s="12"/>
      <c r="Q822" s="12"/>
    </row>
    <row r="823" spans="1:17" s="13" customFormat="1">
      <c r="A823" s="12"/>
      <c r="B823" s="12"/>
      <c r="C823" s="12"/>
      <c r="D823" s="12"/>
      <c r="E823" s="12"/>
      <c r="F823" s="12"/>
      <c r="G823" s="12"/>
      <c r="J823" s="12"/>
      <c r="Q823" s="12"/>
    </row>
    <row r="824" spans="1:17" s="13" customFormat="1">
      <c r="A824" s="12"/>
      <c r="B824" s="12"/>
      <c r="C824" s="12"/>
      <c r="D824" s="12"/>
      <c r="E824" s="12"/>
      <c r="F824" s="12"/>
      <c r="G824" s="12"/>
      <c r="J824" s="12"/>
      <c r="Q824" s="12"/>
    </row>
    <row r="825" spans="1:17" s="13" customFormat="1">
      <c r="A825" s="12"/>
      <c r="B825" s="12"/>
      <c r="C825" s="12"/>
      <c r="D825" s="12"/>
      <c r="E825" s="12"/>
      <c r="F825" s="12"/>
      <c r="G825" s="12"/>
      <c r="J825" s="12"/>
      <c r="Q825" s="12"/>
    </row>
    <row r="826" spans="1:17" s="13" customFormat="1">
      <c r="A826" s="12"/>
      <c r="B826" s="12"/>
      <c r="C826" s="12"/>
      <c r="D826" s="12"/>
      <c r="E826" s="12"/>
      <c r="F826" s="12"/>
      <c r="G826" s="12"/>
      <c r="J826" s="12"/>
      <c r="Q826" s="12"/>
    </row>
    <row r="827" spans="1:17" s="13" customFormat="1">
      <c r="A827" s="12"/>
      <c r="B827" s="12"/>
      <c r="C827" s="12"/>
      <c r="D827" s="12"/>
      <c r="E827" s="12"/>
      <c r="F827" s="12"/>
      <c r="G827" s="12"/>
      <c r="J827" s="12"/>
      <c r="Q827" s="12"/>
    </row>
    <row r="828" spans="1:17" s="13" customFormat="1">
      <c r="A828" s="12"/>
      <c r="B828" s="12"/>
      <c r="C828" s="12"/>
      <c r="D828" s="12"/>
      <c r="E828" s="12"/>
      <c r="F828" s="12"/>
      <c r="G828" s="12"/>
      <c r="J828" s="12"/>
      <c r="Q828" s="12"/>
    </row>
    <row r="829" spans="1:17" s="13" customFormat="1">
      <c r="A829" s="12"/>
      <c r="B829" s="12"/>
      <c r="C829" s="12"/>
      <c r="D829" s="12"/>
      <c r="E829" s="12"/>
      <c r="F829" s="12"/>
      <c r="G829" s="12"/>
      <c r="J829" s="12"/>
      <c r="Q829" s="12"/>
    </row>
    <row r="830" spans="1:17" s="13" customFormat="1">
      <c r="A830" s="12"/>
      <c r="B830" s="12"/>
      <c r="C830" s="12"/>
      <c r="D830" s="12"/>
      <c r="E830" s="12"/>
      <c r="F830" s="12"/>
      <c r="G830" s="12"/>
      <c r="J830" s="12"/>
      <c r="Q830" s="12"/>
    </row>
    <row r="831" spans="1:17" s="13" customFormat="1">
      <c r="A831" s="12"/>
      <c r="B831" s="12"/>
      <c r="C831" s="12"/>
      <c r="D831" s="12"/>
      <c r="E831" s="12"/>
      <c r="F831" s="12"/>
      <c r="G831" s="12"/>
      <c r="J831" s="12"/>
      <c r="Q831" s="12"/>
    </row>
    <row r="832" spans="1:17" s="13" customFormat="1">
      <c r="A832" s="12"/>
      <c r="B832" s="12"/>
      <c r="C832" s="12"/>
      <c r="D832" s="12"/>
      <c r="E832" s="12"/>
      <c r="F832" s="12"/>
      <c r="G832" s="12"/>
      <c r="J832" s="12"/>
      <c r="Q832" s="12"/>
    </row>
    <row r="833" spans="1:17" s="13" customFormat="1">
      <c r="A833" s="12"/>
      <c r="B833" s="12"/>
      <c r="C833" s="12"/>
      <c r="D833" s="12"/>
      <c r="E833" s="12"/>
      <c r="F833" s="12"/>
      <c r="G833" s="12"/>
      <c r="J833" s="12"/>
      <c r="Q833" s="12"/>
    </row>
    <row r="834" spans="1:17" s="13" customFormat="1">
      <c r="A834" s="12"/>
      <c r="B834" s="12"/>
      <c r="C834" s="12"/>
      <c r="D834" s="12"/>
      <c r="E834" s="12"/>
      <c r="F834" s="12"/>
      <c r="G834" s="12"/>
      <c r="J834" s="12"/>
      <c r="Q834" s="12"/>
    </row>
    <row r="835" spans="1:17" s="13" customFormat="1">
      <c r="A835" s="12"/>
      <c r="B835" s="12"/>
      <c r="C835" s="12"/>
      <c r="D835" s="12"/>
      <c r="E835" s="12"/>
      <c r="F835" s="12"/>
      <c r="G835" s="12"/>
      <c r="J835" s="12"/>
      <c r="Q835" s="12"/>
    </row>
    <row r="836" spans="1:17" s="13" customFormat="1">
      <c r="A836" s="12"/>
      <c r="B836" s="12"/>
      <c r="C836" s="12"/>
      <c r="D836" s="12"/>
      <c r="E836" s="12"/>
      <c r="F836" s="12"/>
      <c r="G836" s="12"/>
      <c r="J836" s="12"/>
      <c r="Q836" s="12"/>
    </row>
    <row r="837" spans="1:17" s="13" customFormat="1">
      <c r="A837" s="12"/>
      <c r="B837" s="12"/>
      <c r="C837" s="12"/>
      <c r="D837" s="12"/>
      <c r="E837" s="12"/>
      <c r="F837" s="12"/>
      <c r="G837" s="12"/>
      <c r="J837" s="12"/>
      <c r="Q837" s="12"/>
    </row>
    <row r="838" spans="1:17" s="13" customFormat="1">
      <c r="A838" s="12"/>
      <c r="B838" s="12"/>
      <c r="C838" s="12"/>
      <c r="D838" s="12"/>
      <c r="E838" s="12"/>
      <c r="F838" s="12"/>
      <c r="G838" s="12"/>
      <c r="J838" s="12"/>
      <c r="Q838" s="12"/>
    </row>
    <row r="839" spans="1:17" s="13" customFormat="1">
      <c r="A839" s="12"/>
      <c r="B839" s="12"/>
      <c r="C839" s="12"/>
      <c r="D839" s="12"/>
      <c r="E839" s="12"/>
      <c r="F839" s="12"/>
      <c r="G839" s="12"/>
      <c r="J839" s="12"/>
      <c r="Q839" s="12"/>
    </row>
    <row r="840" spans="1:17" s="13" customFormat="1">
      <c r="A840" s="12"/>
      <c r="B840" s="12"/>
      <c r="C840" s="12"/>
      <c r="D840" s="12"/>
      <c r="E840" s="12"/>
      <c r="F840" s="12"/>
      <c r="G840" s="12"/>
      <c r="J840" s="12"/>
      <c r="Q840" s="12"/>
    </row>
    <row r="841" spans="1:17" s="13" customFormat="1">
      <c r="A841" s="12"/>
      <c r="B841" s="12"/>
      <c r="C841" s="12"/>
      <c r="D841" s="12"/>
      <c r="E841" s="12"/>
      <c r="F841" s="12"/>
      <c r="G841" s="12"/>
      <c r="J841" s="12"/>
      <c r="Q841" s="12"/>
    </row>
    <row r="842" spans="1:17" s="13" customFormat="1">
      <c r="A842" s="12"/>
      <c r="B842" s="12"/>
      <c r="C842" s="12"/>
      <c r="D842" s="12"/>
      <c r="E842" s="12"/>
      <c r="F842" s="12"/>
      <c r="G842" s="12"/>
      <c r="J842" s="12"/>
      <c r="Q842" s="12"/>
    </row>
    <row r="843" spans="1:17" s="13" customFormat="1">
      <c r="A843" s="12"/>
      <c r="B843" s="12"/>
      <c r="C843" s="12"/>
      <c r="D843" s="12"/>
      <c r="E843" s="12"/>
      <c r="F843" s="12"/>
      <c r="G843" s="12"/>
      <c r="J843" s="12"/>
      <c r="Q843" s="12"/>
    </row>
    <row r="844" spans="1:17" s="13" customFormat="1">
      <c r="A844" s="12"/>
      <c r="B844" s="12"/>
      <c r="C844" s="12"/>
      <c r="D844" s="12"/>
      <c r="E844" s="12"/>
      <c r="F844" s="12"/>
      <c r="G844" s="12"/>
      <c r="J844" s="12"/>
      <c r="Q844" s="12"/>
    </row>
    <row r="845" spans="1:17" s="13" customFormat="1">
      <c r="A845" s="12"/>
      <c r="B845" s="12"/>
      <c r="C845" s="12"/>
      <c r="D845" s="12"/>
      <c r="E845" s="12"/>
      <c r="F845" s="12"/>
      <c r="G845" s="12"/>
      <c r="J845" s="12"/>
      <c r="Q845" s="12"/>
    </row>
    <row r="846" spans="1:17" s="13" customFormat="1">
      <c r="A846" s="12"/>
      <c r="B846" s="12"/>
      <c r="C846" s="12"/>
      <c r="D846" s="12"/>
      <c r="E846" s="12"/>
      <c r="F846" s="12"/>
      <c r="G846" s="12"/>
      <c r="J846" s="12"/>
      <c r="Q846" s="12"/>
    </row>
    <row r="847" spans="1:17" s="13" customFormat="1">
      <c r="A847" s="12"/>
      <c r="B847" s="12"/>
      <c r="C847" s="12"/>
      <c r="D847" s="12"/>
      <c r="E847" s="12"/>
      <c r="F847" s="12"/>
      <c r="G847" s="12"/>
      <c r="J847" s="12"/>
      <c r="Q847" s="12"/>
    </row>
    <row r="848" spans="1:17" s="13" customFormat="1">
      <c r="A848" s="12"/>
      <c r="B848" s="12"/>
      <c r="C848" s="12"/>
      <c r="D848" s="12"/>
      <c r="E848" s="12"/>
      <c r="F848" s="12"/>
      <c r="G848" s="12"/>
      <c r="J848" s="12"/>
      <c r="Q848" s="12"/>
    </row>
    <row r="849" spans="1:17" s="13" customFormat="1">
      <c r="A849" s="12"/>
      <c r="B849" s="12"/>
      <c r="C849" s="12"/>
      <c r="D849" s="12"/>
      <c r="E849" s="12"/>
      <c r="F849" s="12"/>
      <c r="G849" s="12"/>
      <c r="J849" s="12"/>
      <c r="Q849" s="12"/>
    </row>
    <row r="850" spans="1:17" s="13" customFormat="1">
      <c r="A850" s="12"/>
      <c r="B850" s="12"/>
      <c r="C850" s="12"/>
      <c r="D850" s="12"/>
      <c r="E850" s="12"/>
      <c r="F850" s="12"/>
      <c r="G850" s="12"/>
      <c r="J850" s="12"/>
      <c r="Q850" s="12"/>
    </row>
    <row r="851" spans="1:17" s="13" customFormat="1">
      <c r="A851" s="12"/>
      <c r="B851" s="12"/>
      <c r="C851" s="12"/>
      <c r="D851" s="12"/>
      <c r="E851" s="12"/>
      <c r="F851" s="12"/>
      <c r="G851" s="12"/>
      <c r="J851" s="12"/>
      <c r="Q851" s="12"/>
    </row>
    <row r="852" spans="1:17" s="13" customFormat="1">
      <c r="A852" s="12"/>
      <c r="B852" s="12"/>
      <c r="C852" s="12"/>
      <c r="D852" s="12"/>
      <c r="E852" s="12"/>
      <c r="F852" s="12"/>
      <c r="G852" s="12"/>
      <c r="J852" s="12"/>
      <c r="Q852" s="12"/>
    </row>
    <row r="853" spans="1:17" s="13" customFormat="1">
      <c r="A853" s="12"/>
      <c r="B853" s="12"/>
      <c r="C853" s="12"/>
      <c r="D853" s="12"/>
      <c r="E853" s="12"/>
      <c r="F853" s="12"/>
      <c r="G853" s="12"/>
      <c r="J853" s="12"/>
      <c r="Q853" s="12"/>
    </row>
    <row r="854" spans="1:17" s="13" customFormat="1">
      <c r="A854" s="12"/>
      <c r="B854" s="12"/>
      <c r="C854" s="12"/>
      <c r="D854" s="12"/>
      <c r="E854" s="12"/>
      <c r="F854" s="12"/>
      <c r="G854" s="12"/>
      <c r="J854" s="12"/>
      <c r="Q854" s="12"/>
    </row>
    <row r="855" spans="1:17" s="13" customFormat="1">
      <c r="A855" s="12"/>
      <c r="B855" s="12"/>
      <c r="C855" s="12"/>
      <c r="D855" s="12"/>
      <c r="E855" s="12"/>
      <c r="F855" s="12"/>
      <c r="G855" s="12"/>
      <c r="J855" s="12"/>
      <c r="Q855" s="12"/>
    </row>
    <row r="856" spans="1:17" s="13" customFormat="1">
      <c r="A856" s="12"/>
      <c r="B856" s="12"/>
      <c r="C856" s="12"/>
      <c r="D856" s="12"/>
      <c r="E856" s="12"/>
      <c r="F856" s="12"/>
      <c r="G856" s="12"/>
      <c r="J856" s="12"/>
      <c r="Q856" s="12"/>
    </row>
    <row r="857" spans="1:17" s="13" customFormat="1">
      <c r="A857" s="12"/>
      <c r="B857" s="12"/>
      <c r="C857" s="12"/>
      <c r="D857" s="12"/>
      <c r="E857" s="12"/>
      <c r="F857" s="12"/>
      <c r="G857" s="12"/>
      <c r="J857" s="12"/>
      <c r="Q857" s="12"/>
    </row>
    <row r="858" spans="1:17" s="13" customFormat="1">
      <c r="A858" s="12"/>
      <c r="B858" s="12"/>
      <c r="C858" s="12"/>
      <c r="D858" s="12"/>
      <c r="E858" s="12"/>
      <c r="F858" s="12"/>
      <c r="G858" s="12"/>
      <c r="J858" s="12"/>
      <c r="Q858" s="12"/>
    </row>
    <row r="859" spans="1:17" s="13" customFormat="1">
      <c r="A859" s="12"/>
      <c r="B859" s="12"/>
      <c r="C859" s="12"/>
      <c r="D859" s="12"/>
      <c r="E859" s="12"/>
      <c r="F859" s="12"/>
      <c r="G859" s="12"/>
      <c r="J859" s="12"/>
      <c r="Q859" s="12"/>
    </row>
    <row r="860" spans="1:17" s="13" customFormat="1">
      <c r="A860" s="12"/>
      <c r="B860" s="12"/>
      <c r="C860" s="12"/>
      <c r="D860" s="12"/>
      <c r="E860" s="12"/>
      <c r="F860" s="12"/>
      <c r="G860" s="12"/>
      <c r="J860" s="12"/>
      <c r="Q860" s="12"/>
    </row>
    <row r="861" spans="1:17" s="13" customFormat="1">
      <c r="A861" s="12"/>
      <c r="B861" s="12"/>
      <c r="C861" s="12"/>
      <c r="D861" s="12"/>
      <c r="E861" s="12"/>
      <c r="F861" s="12"/>
      <c r="G861" s="12"/>
      <c r="J861" s="12"/>
      <c r="Q861" s="12"/>
    </row>
    <row r="862" spans="1:17" s="13" customFormat="1">
      <c r="A862" s="12"/>
      <c r="B862" s="12"/>
      <c r="C862" s="12"/>
      <c r="D862" s="12"/>
      <c r="E862" s="12"/>
      <c r="F862" s="12"/>
      <c r="G862" s="12"/>
      <c r="J862" s="12"/>
      <c r="Q862" s="12"/>
    </row>
    <row r="863" spans="1:17" s="13" customFormat="1">
      <c r="A863" s="12"/>
      <c r="B863" s="12"/>
      <c r="C863" s="12"/>
      <c r="D863" s="12"/>
      <c r="E863" s="12"/>
      <c r="F863" s="12"/>
      <c r="G863" s="12"/>
      <c r="J863" s="12"/>
      <c r="Q863" s="12"/>
    </row>
    <row r="864" spans="1:17" s="13" customFormat="1">
      <c r="A864" s="12"/>
      <c r="B864" s="12"/>
      <c r="C864" s="12"/>
      <c r="D864" s="12"/>
      <c r="E864" s="12"/>
      <c r="F864" s="12"/>
      <c r="G864" s="12"/>
      <c r="J864" s="12"/>
      <c r="Q864" s="12"/>
    </row>
    <row r="865" spans="1:17" s="13" customFormat="1">
      <c r="A865" s="12"/>
      <c r="B865" s="12"/>
      <c r="C865" s="12"/>
      <c r="D865" s="12"/>
      <c r="E865" s="12"/>
      <c r="F865" s="12"/>
      <c r="G865" s="12"/>
      <c r="J865" s="12"/>
      <c r="Q865" s="12"/>
    </row>
    <row r="866" spans="1:17" s="13" customFormat="1">
      <c r="A866" s="12"/>
      <c r="B866" s="12"/>
      <c r="C866" s="12"/>
      <c r="D866" s="12"/>
      <c r="E866" s="12"/>
      <c r="F866" s="12"/>
      <c r="G866" s="12"/>
      <c r="J866" s="12"/>
      <c r="Q866" s="12"/>
    </row>
    <row r="867" spans="1:17" s="13" customFormat="1">
      <c r="A867" s="12"/>
      <c r="B867" s="12"/>
      <c r="C867" s="12"/>
      <c r="D867" s="12"/>
      <c r="E867" s="12"/>
      <c r="F867" s="12"/>
      <c r="G867" s="12"/>
      <c r="J867" s="12"/>
      <c r="Q867" s="12"/>
    </row>
    <row r="868" spans="1:17" s="13" customFormat="1">
      <c r="A868" s="12"/>
      <c r="B868" s="12"/>
      <c r="C868" s="12"/>
      <c r="D868" s="12"/>
      <c r="E868" s="12"/>
      <c r="F868" s="12"/>
      <c r="G868" s="12"/>
      <c r="J868" s="12"/>
      <c r="Q868" s="12"/>
    </row>
    <row r="869" spans="1:17" s="13" customFormat="1">
      <c r="A869" s="12"/>
      <c r="B869" s="12"/>
      <c r="C869" s="12"/>
      <c r="D869" s="12"/>
      <c r="E869" s="12"/>
      <c r="F869" s="12"/>
      <c r="G869" s="12"/>
      <c r="J869" s="12"/>
      <c r="Q869" s="12"/>
    </row>
    <row r="870" spans="1:17" s="13" customFormat="1">
      <c r="A870" s="12"/>
      <c r="B870" s="12"/>
      <c r="C870" s="12"/>
      <c r="D870" s="12"/>
      <c r="E870" s="12"/>
      <c r="F870" s="12"/>
      <c r="G870" s="12"/>
      <c r="J870" s="12"/>
      <c r="Q870" s="12"/>
    </row>
    <row r="871" spans="1:17" s="13" customFormat="1">
      <c r="A871" s="12"/>
      <c r="B871" s="12"/>
      <c r="C871" s="12"/>
      <c r="D871" s="12"/>
      <c r="E871" s="12"/>
      <c r="F871" s="12"/>
      <c r="G871" s="12"/>
      <c r="J871" s="12"/>
      <c r="Q871" s="12"/>
    </row>
    <row r="872" spans="1:17" s="13" customFormat="1">
      <c r="A872" s="12"/>
      <c r="B872" s="12"/>
      <c r="C872" s="12"/>
      <c r="D872" s="12"/>
      <c r="E872" s="12"/>
      <c r="F872" s="12"/>
      <c r="G872" s="12"/>
      <c r="J872" s="12"/>
      <c r="Q872" s="12"/>
    </row>
    <row r="873" spans="1:17" s="13" customFormat="1">
      <c r="A873" s="12"/>
      <c r="B873" s="12"/>
      <c r="C873" s="12"/>
      <c r="D873" s="12"/>
      <c r="E873" s="12"/>
      <c r="F873" s="12"/>
      <c r="G873" s="12"/>
      <c r="J873" s="12"/>
      <c r="Q873" s="12"/>
    </row>
    <row r="874" spans="1:17" s="13" customFormat="1">
      <c r="A874" s="12"/>
      <c r="B874" s="12"/>
      <c r="C874" s="12"/>
      <c r="D874" s="12"/>
      <c r="E874" s="12"/>
      <c r="F874" s="12"/>
      <c r="G874" s="12"/>
      <c r="J874" s="12"/>
      <c r="Q874" s="12"/>
    </row>
    <row r="875" spans="1:17" s="13" customFormat="1">
      <c r="A875" s="12"/>
      <c r="B875" s="12"/>
      <c r="C875" s="12"/>
      <c r="D875" s="12"/>
      <c r="E875" s="12"/>
      <c r="F875" s="12"/>
      <c r="G875" s="12"/>
      <c r="J875" s="12"/>
      <c r="Q875" s="12"/>
    </row>
    <row r="876" spans="1:17" s="13" customFormat="1">
      <c r="A876" s="12"/>
      <c r="B876" s="12"/>
      <c r="C876" s="12"/>
      <c r="D876" s="12"/>
      <c r="E876" s="12"/>
      <c r="F876" s="12"/>
      <c r="G876" s="12"/>
      <c r="J876" s="12"/>
      <c r="Q876" s="12"/>
    </row>
    <row r="877" spans="1:17" s="13" customFormat="1">
      <c r="A877" s="12"/>
      <c r="B877" s="12"/>
      <c r="C877" s="12"/>
      <c r="D877" s="12"/>
      <c r="E877" s="12"/>
      <c r="F877" s="12"/>
      <c r="G877" s="12"/>
      <c r="J877" s="12"/>
      <c r="Q877" s="12"/>
    </row>
    <row r="878" spans="1:17" s="13" customFormat="1">
      <c r="A878" s="12"/>
      <c r="B878" s="12"/>
      <c r="C878" s="12"/>
      <c r="D878" s="12"/>
      <c r="E878" s="12"/>
      <c r="F878" s="12"/>
      <c r="G878" s="12"/>
      <c r="J878" s="12"/>
      <c r="Q878" s="12"/>
    </row>
    <row r="879" spans="1:17" s="13" customFormat="1">
      <c r="A879" s="12"/>
      <c r="B879" s="12"/>
      <c r="C879" s="12"/>
      <c r="D879" s="12"/>
      <c r="E879" s="12"/>
      <c r="F879" s="12"/>
      <c r="G879" s="12"/>
      <c r="J879" s="12"/>
      <c r="Q879" s="12"/>
    </row>
    <row r="880" spans="1:17" s="13" customFormat="1">
      <c r="A880" s="12"/>
      <c r="B880" s="12"/>
      <c r="C880" s="12"/>
      <c r="D880" s="12"/>
      <c r="E880" s="12"/>
      <c r="F880" s="12"/>
      <c r="G880" s="12"/>
      <c r="J880" s="12"/>
      <c r="Q880" s="12"/>
    </row>
    <row r="881" spans="1:17" s="13" customFormat="1">
      <c r="A881" s="12"/>
      <c r="B881" s="12"/>
      <c r="C881" s="12"/>
      <c r="D881" s="12"/>
      <c r="E881" s="12"/>
      <c r="F881" s="12"/>
      <c r="G881" s="12"/>
      <c r="J881" s="12"/>
      <c r="Q881" s="12"/>
    </row>
    <row r="882" spans="1:17" s="13" customFormat="1">
      <c r="A882" s="12"/>
      <c r="B882" s="12"/>
      <c r="C882" s="12"/>
      <c r="D882" s="12"/>
      <c r="E882" s="12"/>
      <c r="F882" s="12"/>
      <c r="G882" s="12"/>
      <c r="J882" s="12"/>
      <c r="Q882" s="12"/>
    </row>
    <row r="883" spans="1:17" s="13" customFormat="1">
      <c r="A883" s="12"/>
      <c r="B883" s="12"/>
      <c r="C883" s="12"/>
      <c r="D883" s="12"/>
      <c r="E883" s="12"/>
      <c r="F883" s="12"/>
      <c r="G883" s="12"/>
      <c r="J883" s="12"/>
      <c r="Q883" s="12"/>
    </row>
    <row r="884" spans="1:17" s="13" customFormat="1">
      <c r="A884" s="12"/>
      <c r="B884" s="12"/>
      <c r="C884" s="12"/>
      <c r="D884" s="12"/>
      <c r="E884" s="12"/>
      <c r="F884" s="12"/>
      <c r="G884" s="12"/>
      <c r="J884" s="12"/>
      <c r="Q884" s="12"/>
    </row>
    <row r="885" spans="1:17" s="13" customFormat="1">
      <c r="A885" s="12"/>
      <c r="B885" s="12"/>
      <c r="C885" s="12"/>
      <c r="D885" s="12"/>
      <c r="E885" s="12"/>
      <c r="F885" s="12"/>
      <c r="G885" s="12"/>
      <c r="J885" s="12"/>
      <c r="Q885" s="12"/>
    </row>
    <row r="886" spans="1:17" s="13" customFormat="1">
      <c r="A886" s="12"/>
      <c r="B886" s="12"/>
      <c r="C886" s="12"/>
      <c r="D886" s="12"/>
      <c r="E886" s="12"/>
      <c r="F886" s="12"/>
      <c r="G886" s="12"/>
      <c r="J886" s="12"/>
      <c r="Q886" s="12"/>
    </row>
    <row r="887" spans="1:17" s="13" customFormat="1">
      <c r="A887" s="12"/>
      <c r="B887" s="12"/>
      <c r="C887" s="12"/>
      <c r="D887" s="12"/>
      <c r="E887" s="12"/>
      <c r="F887" s="12"/>
      <c r="G887" s="12"/>
      <c r="J887" s="12"/>
      <c r="Q887" s="12"/>
    </row>
    <row r="888" spans="1:17" s="13" customFormat="1">
      <c r="A888" s="12"/>
      <c r="B888" s="12"/>
      <c r="C888" s="12"/>
      <c r="D888" s="12"/>
      <c r="E888" s="12"/>
      <c r="F888" s="12"/>
      <c r="G888" s="12"/>
      <c r="J888" s="12"/>
      <c r="Q888" s="12"/>
    </row>
    <row r="889" spans="1:17" s="13" customFormat="1">
      <c r="A889" s="12"/>
      <c r="B889" s="12"/>
      <c r="C889" s="12"/>
      <c r="D889" s="12"/>
      <c r="E889" s="12"/>
      <c r="F889" s="12"/>
      <c r="G889" s="12"/>
      <c r="J889" s="12"/>
      <c r="Q889" s="12"/>
    </row>
    <row r="890" spans="1:17" s="13" customFormat="1">
      <c r="A890" s="12"/>
      <c r="B890" s="12"/>
      <c r="C890" s="12"/>
      <c r="D890" s="12"/>
      <c r="E890" s="12"/>
      <c r="F890" s="12"/>
      <c r="G890" s="12"/>
      <c r="J890" s="12"/>
      <c r="Q890" s="12"/>
    </row>
    <row r="891" spans="1:17" s="13" customFormat="1">
      <c r="A891" s="12"/>
      <c r="B891" s="12"/>
      <c r="C891" s="12"/>
      <c r="D891" s="12"/>
      <c r="E891" s="12"/>
      <c r="F891" s="12"/>
      <c r="G891" s="12"/>
      <c r="J891" s="12"/>
      <c r="Q891" s="12"/>
    </row>
    <row r="892" spans="1:17" s="13" customFormat="1">
      <c r="A892" s="12"/>
      <c r="B892" s="12"/>
      <c r="C892" s="12"/>
      <c r="D892" s="12"/>
      <c r="E892" s="12"/>
      <c r="F892" s="12"/>
      <c r="G892" s="12"/>
      <c r="J892" s="12"/>
      <c r="Q892" s="12"/>
    </row>
    <row r="893" spans="1:17" s="13" customFormat="1">
      <c r="A893" s="12"/>
      <c r="B893" s="12"/>
      <c r="C893" s="12"/>
      <c r="D893" s="12"/>
      <c r="E893" s="12"/>
      <c r="F893" s="12"/>
      <c r="G893" s="12"/>
      <c r="J893" s="12"/>
      <c r="Q893" s="12"/>
    </row>
    <row r="894" spans="1:17" s="13" customFormat="1">
      <c r="A894" s="12"/>
      <c r="B894" s="12"/>
      <c r="C894" s="12"/>
      <c r="D894" s="12"/>
      <c r="E894" s="12"/>
      <c r="F894" s="12"/>
      <c r="G894" s="12"/>
      <c r="J894" s="12"/>
      <c r="Q894" s="12"/>
    </row>
    <row r="895" spans="1:17" s="13" customFormat="1">
      <c r="A895" s="12"/>
      <c r="B895" s="12"/>
      <c r="C895" s="12"/>
      <c r="D895" s="12"/>
      <c r="E895" s="12"/>
      <c r="F895" s="12"/>
      <c r="G895" s="12"/>
      <c r="J895" s="12"/>
      <c r="Q895" s="12"/>
    </row>
    <row r="896" spans="1:17" s="13" customFormat="1">
      <c r="A896" s="12"/>
      <c r="B896" s="12"/>
      <c r="C896" s="12"/>
      <c r="D896" s="12"/>
      <c r="E896" s="12"/>
      <c r="F896" s="12"/>
      <c r="G896" s="12"/>
      <c r="J896" s="12"/>
      <c r="Q896" s="12"/>
    </row>
    <row r="897" spans="1:17" s="13" customFormat="1">
      <c r="A897" s="12"/>
      <c r="B897" s="12"/>
      <c r="C897" s="12"/>
      <c r="D897" s="12"/>
      <c r="E897" s="12"/>
      <c r="F897" s="12"/>
      <c r="G897" s="12"/>
      <c r="J897" s="12"/>
      <c r="Q897" s="12"/>
    </row>
    <row r="898" spans="1:17" s="13" customFormat="1">
      <c r="A898" s="12"/>
      <c r="B898" s="12"/>
      <c r="C898" s="12"/>
      <c r="D898" s="12"/>
      <c r="E898" s="12"/>
      <c r="F898" s="12"/>
      <c r="G898" s="12"/>
      <c r="J898" s="12"/>
      <c r="Q898" s="12"/>
    </row>
    <row r="899" spans="1:17" s="13" customFormat="1">
      <c r="A899" s="12"/>
      <c r="B899" s="12"/>
      <c r="C899" s="12"/>
      <c r="D899" s="12"/>
      <c r="E899" s="12"/>
      <c r="F899" s="12"/>
      <c r="G899" s="12"/>
      <c r="J899" s="12"/>
      <c r="Q899" s="12"/>
    </row>
    <row r="900" spans="1:17" s="13" customFormat="1">
      <c r="A900" s="12"/>
      <c r="B900" s="12"/>
      <c r="C900" s="12"/>
      <c r="D900" s="12"/>
      <c r="E900" s="12"/>
      <c r="F900" s="12"/>
      <c r="G900" s="12"/>
      <c r="J900" s="12"/>
      <c r="Q900" s="12"/>
    </row>
    <row r="901" spans="1:17" s="13" customFormat="1">
      <c r="A901" s="12"/>
      <c r="B901" s="12"/>
      <c r="C901" s="12"/>
      <c r="D901" s="12"/>
      <c r="E901" s="12"/>
      <c r="F901" s="12"/>
      <c r="G901" s="12"/>
      <c r="J901" s="12"/>
      <c r="Q901" s="12"/>
    </row>
    <row r="902" spans="1:17" s="13" customFormat="1">
      <c r="A902" s="12"/>
      <c r="B902" s="12"/>
      <c r="C902" s="12"/>
      <c r="D902" s="12"/>
      <c r="E902" s="12"/>
      <c r="F902" s="12"/>
      <c r="G902" s="12"/>
      <c r="J902" s="12"/>
      <c r="Q902" s="12"/>
    </row>
    <row r="903" spans="1:17" s="13" customFormat="1">
      <c r="A903" s="12"/>
      <c r="B903" s="12"/>
      <c r="C903" s="12"/>
      <c r="D903" s="12"/>
      <c r="E903" s="12"/>
      <c r="F903" s="12"/>
      <c r="G903" s="12"/>
      <c r="J903" s="12"/>
      <c r="Q903" s="12"/>
    </row>
    <row r="904" spans="1:17" s="13" customFormat="1">
      <c r="A904" s="12"/>
      <c r="B904" s="12"/>
      <c r="C904" s="12"/>
      <c r="D904" s="12"/>
      <c r="E904" s="12"/>
      <c r="F904" s="12"/>
      <c r="G904" s="12"/>
      <c r="J904" s="12"/>
      <c r="Q904" s="12"/>
    </row>
    <row r="905" spans="1:17" s="13" customFormat="1">
      <c r="A905" s="12"/>
      <c r="B905" s="12"/>
      <c r="C905" s="12"/>
      <c r="D905" s="12"/>
      <c r="E905" s="12"/>
      <c r="F905" s="12"/>
      <c r="G905" s="12"/>
      <c r="J905" s="12"/>
      <c r="Q905" s="12"/>
    </row>
    <row r="906" spans="1:17" s="13" customFormat="1">
      <c r="A906" s="12"/>
      <c r="B906" s="12"/>
      <c r="C906" s="12"/>
      <c r="D906" s="12"/>
      <c r="E906" s="12"/>
      <c r="F906" s="12"/>
      <c r="G906" s="12"/>
      <c r="J906" s="12"/>
      <c r="Q906" s="12"/>
    </row>
    <row r="907" spans="1:17" s="13" customFormat="1">
      <c r="A907" s="12"/>
      <c r="B907" s="12"/>
      <c r="C907" s="12"/>
      <c r="D907" s="12"/>
      <c r="E907" s="12"/>
      <c r="F907" s="12"/>
      <c r="G907" s="12"/>
      <c r="J907" s="12"/>
      <c r="Q907" s="12"/>
    </row>
    <row r="908" spans="1:17" s="13" customFormat="1">
      <c r="A908" s="12"/>
      <c r="B908" s="12"/>
      <c r="C908" s="12"/>
      <c r="D908" s="12"/>
      <c r="E908" s="12"/>
      <c r="F908" s="12"/>
      <c r="G908" s="12"/>
      <c r="J908" s="12"/>
      <c r="Q908" s="12"/>
    </row>
    <row r="909" spans="1:17" s="13" customFormat="1">
      <c r="A909" s="12"/>
      <c r="B909" s="12"/>
      <c r="C909" s="12"/>
      <c r="D909" s="12"/>
      <c r="E909" s="12"/>
      <c r="F909" s="12"/>
      <c r="G909" s="12"/>
      <c r="J909" s="12"/>
      <c r="Q909" s="12"/>
    </row>
    <row r="910" spans="1:17" s="13" customFormat="1">
      <c r="A910" s="12"/>
      <c r="B910" s="12"/>
      <c r="C910" s="12"/>
      <c r="D910" s="12"/>
      <c r="E910" s="12"/>
      <c r="F910" s="12"/>
      <c r="G910" s="12"/>
      <c r="J910" s="12"/>
      <c r="Q910" s="12"/>
    </row>
    <row r="911" spans="1:17" s="13" customFormat="1">
      <c r="A911" s="12"/>
      <c r="B911" s="12"/>
      <c r="C911" s="12"/>
      <c r="D911" s="12"/>
      <c r="E911" s="12"/>
      <c r="F911" s="12"/>
      <c r="G911" s="12"/>
      <c r="J911" s="12"/>
      <c r="Q911" s="12"/>
    </row>
    <row r="912" spans="1:17" s="13" customFormat="1">
      <c r="A912" s="12"/>
      <c r="B912" s="12"/>
      <c r="C912" s="12"/>
      <c r="D912" s="12"/>
      <c r="E912" s="12"/>
      <c r="F912" s="12"/>
      <c r="G912" s="12"/>
      <c r="J912" s="12"/>
      <c r="Q912" s="12"/>
    </row>
    <row r="913" spans="1:17" s="13" customFormat="1">
      <c r="A913" s="12"/>
      <c r="B913" s="12"/>
      <c r="C913" s="12"/>
      <c r="D913" s="12"/>
      <c r="E913" s="12"/>
      <c r="F913" s="12"/>
      <c r="G913" s="12"/>
      <c r="J913" s="12"/>
      <c r="Q913" s="12"/>
    </row>
    <row r="914" spans="1:17" s="13" customFormat="1">
      <c r="A914" s="12"/>
      <c r="B914" s="12"/>
      <c r="C914" s="12"/>
      <c r="D914" s="12"/>
      <c r="E914" s="12"/>
      <c r="F914" s="12"/>
      <c r="G914" s="12"/>
      <c r="J914" s="12"/>
      <c r="Q914" s="12"/>
    </row>
    <row r="915" spans="1:17" s="13" customFormat="1">
      <c r="A915" s="12"/>
      <c r="B915" s="12"/>
      <c r="C915" s="12"/>
      <c r="D915" s="12"/>
      <c r="E915" s="12"/>
      <c r="F915" s="12"/>
      <c r="G915" s="12"/>
      <c r="J915" s="12"/>
      <c r="Q915" s="12"/>
    </row>
    <row r="916" spans="1:17" s="13" customFormat="1">
      <c r="A916" s="12"/>
      <c r="B916" s="12"/>
      <c r="C916" s="12"/>
      <c r="D916" s="12"/>
      <c r="E916" s="12"/>
      <c r="F916" s="12"/>
      <c r="G916" s="12"/>
      <c r="J916" s="12"/>
      <c r="Q916" s="12"/>
    </row>
    <row r="917" spans="1:17" s="13" customFormat="1">
      <c r="A917" s="12"/>
      <c r="B917" s="12"/>
      <c r="C917" s="12"/>
      <c r="D917" s="12"/>
      <c r="E917" s="12"/>
      <c r="F917" s="12"/>
      <c r="G917" s="12"/>
      <c r="J917" s="12"/>
      <c r="Q917" s="12"/>
    </row>
    <row r="918" spans="1:17" s="13" customFormat="1">
      <c r="A918" s="12"/>
      <c r="B918" s="12"/>
      <c r="C918" s="12"/>
      <c r="D918" s="12"/>
      <c r="E918" s="12"/>
      <c r="F918" s="12"/>
      <c r="G918" s="12"/>
      <c r="J918" s="12"/>
      <c r="Q918" s="12"/>
    </row>
    <row r="919" spans="1:17" s="13" customFormat="1">
      <c r="A919" s="12"/>
      <c r="B919" s="12"/>
      <c r="C919" s="12"/>
      <c r="D919" s="12"/>
      <c r="E919" s="12"/>
      <c r="F919" s="12"/>
      <c r="G919" s="12"/>
      <c r="J919" s="12"/>
      <c r="Q919" s="12"/>
    </row>
    <row r="920" spans="1:17" s="13" customFormat="1">
      <c r="A920" s="12"/>
      <c r="B920" s="12"/>
      <c r="C920" s="12"/>
      <c r="D920" s="12"/>
      <c r="E920" s="12"/>
      <c r="F920" s="12"/>
      <c r="G920" s="12"/>
      <c r="J920" s="12"/>
      <c r="Q920" s="12"/>
    </row>
    <row r="921" spans="1:17" s="13" customFormat="1">
      <c r="A921" s="12"/>
      <c r="B921" s="12"/>
      <c r="C921" s="12"/>
      <c r="D921" s="12"/>
      <c r="E921" s="12"/>
      <c r="F921" s="12"/>
      <c r="G921" s="12"/>
      <c r="J921" s="12"/>
      <c r="Q921" s="12"/>
    </row>
    <row r="922" spans="1:17" s="13" customFormat="1">
      <c r="A922" s="12"/>
      <c r="B922" s="12"/>
      <c r="C922" s="12"/>
      <c r="D922" s="12"/>
      <c r="E922" s="12"/>
      <c r="F922" s="12"/>
      <c r="G922" s="12"/>
      <c r="J922" s="12"/>
      <c r="Q922" s="12"/>
    </row>
    <row r="923" spans="1:17" s="13" customFormat="1">
      <c r="A923" s="12"/>
      <c r="B923" s="12"/>
      <c r="C923" s="12"/>
      <c r="D923" s="12"/>
      <c r="E923" s="12"/>
      <c r="F923" s="12"/>
      <c r="G923" s="12"/>
      <c r="J923" s="12"/>
      <c r="Q923" s="12"/>
    </row>
    <row r="924" spans="1:17" s="13" customFormat="1">
      <c r="A924" s="12"/>
      <c r="B924" s="12"/>
      <c r="C924" s="12"/>
      <c r="D924" s="12"/>
      <c r="E924" s="12"/>
      <c r="F924" s="12"/>
      <c r="G924" s="12"/>
      <c r="J924" s="12"/>
      <c r="Q924" s="12"/>
    </row>
    <row r="925" spans="1:17" s="13" customFormat="1">
      <c r="A925" s="12"/>
      <c r="B925" s="12"/>
      <c r="C925" s="12"/>
      <c r="D925" s="12"/>
      <c r="E925" s="12"/>
      <c r="F925" s="12"/>
      <c r="G925" s="12"/>
      <c r="J925" s="12"/>
      <c r="Q925" s="12"/>
    </row>
    <row r="926" spans="1:17" s="13" customFormat="1">
      <c r="A926" s="12"/>
      <c r="B926" s="12"/>
      <c r="C926" s="12"/>
      <c r="D926" s="12"/>
      <c r="E926" s="12"/>
      <c r="F926" s="12"/>
      <c r="G926" s="12"/>
      <c r="J926" s="12"/>
      <c r="Q926" s="12"/>
    </row>
    <row r="927" spans="1:17" s="13" customFormat="1">
      <c r="A927" s="12"/>
      <c r="B927" s="12"/>
      <c r="C927" s="12"/>
      <c r="D927" s="12"/>
      <c r="E927" s="12"/>
      <c r="F927" s="12"/>
      <c r="G927" s="12"/>
      <c r="J927" s="12"/>
      <c r="Q927" s="12"/>
    </row>
    <row r="928" spans="1:17" s="13" customFormat="1">
      <c r="A928" s="12"/>
      <c r="B928" s="12"/>
      <c r="C928" s="12"/>
      <c r="D928" s="12"/>
      <c r="E928" s="12"/>
      <c r="F928" s="12"/>
      <c r="G928" s="12"/>
      <c r="J928" s="12"/>
      <c r="Q928" s="12"/>
    </row>
    <row r="929" spans="1:17" s="13" customFormat="1">
      <c r="A929" s="12"/>
      <c r="B929" s="12"/>
      <c r="C929" s="12"/>
      <c r="D929" s="12"/>
      <c r="E929" s="12"/>
      <c r="F929" s="12"/>
      <c r="G929" s="12"/>
      <c r="J929" s="12"/>
      <c r="Q929" s="12"/>
    </row>
    <row r="930" spans="1:17" s="13" customFormat="1">
      <c r="A930" s="12"/>
      <c r="B930" s="12"/>
      <c r="C930" s="12"/>
      <c r="D930" s="12"/>
      <c r="E930" s="12"/>
      <c r="F930" s="12"/>
      <c r="G930" s="12"/>
      <c r="J930" s="12"/>
      <c r="Q930" s="12"/>
    </row>
    <row r="931" spans="1:17" s="13" customFormat="1">
      <c r="A931" s="12"/>
      <c r="B931" s="12"/>
      <c r="C931" s="12"/>
      <c r="D931" s="12"/>
      <c r="E931" s="12"/>
      <c r="F931" s="12"/>
      <c r="G931" s="12"/>
      <c r="J931" s="12"/>
      <c r="Q931" s="12"/>
    </row>
    <row r="932" spans="1:17" s="13" customFormat="1">
      <c r="A932" s="12"/>
      <c r="B932" s="12"/>
      <c r="C932" s="12"/>
      <c r="D932" s="12"/>
      <c r="E932" s="12"/>
      <c r="F932" s="12"/>
      <c r="G932" s="12"/>
      <c r="J932" s="12"/>
      <c r="Q932" s="12"/>
    </row>
    <row r="933" spans="1:17" s="13" customFormat="1">
      <c r="A933" s="12"/>
      <c r="B933" s="12"/>
      <c r="C933" s="12"/>
      <c r="D933" s="12"/>
      <c r="E933" s="12"/>
      <c r="F933" s="12"/>
      <c r="G933" s="12"/>
      <c r="J933" s="12"/>
      <c r="Q933" s="12"/>
    </row>
    <row r="934" spans="1:17" s="13" customFormat="1">
      <c r="A934" s="12"/>
      <c r="B934" s="12"/>
      <c r="C934" s="12"/>
      <c r="D934" s="12"/>
      <c r="E934" s="12"/>
      <c r="F934" s="12"/>
      <c r="G934" s="12"/>
      <c r="J934" s="12"/>
      <c r="Q934" s="12"/>
    </row>
    <row r="935" spans="1:17" s="13" customFormat="1">
      <c r="A935" s="12"/>
      <c r="B935" s="12"/>
      <c r="C935" s="12"/>
      <c r="D935" s="12"/>
      <c r="E935" s="12"/>
      <c r="F935" s="12"/>
      <c r="G935" s="12"/>
      <c r="J935" s="12"/>
      <c r="Q935" s="12"/>
    </row>
    <row r="936" spans="1:17" s="13" customFormat="1">
      <c r="A936" s="12"/>
      <c r="B936" s="12"/>
      <c r="C936" s="12"/>
      <c r="D936" s="12"/>
      <c r="E936" s="12"/>
      <c r="F936" s="12"/>
      <c r="G936" s="12"/>
      <c r="J936" s="12"/>
      <c r="Q936" s="12"/>
    </row>
    <row r="937" spans="1:17" s="13" customFormat="1">
      <c r="A937" s="12"/>
      <c r="B937" s="12"/>
      <c r="C937" s="12"/>
      <c r="D937" s="12"/>
      <c r="E937" s="12"/>
      <c r="F937" s="12"/>
      <c r="G937" s="12"/>
      <c r="J937" s="12"/>
      <c r="Q937" s="12"/>
    </row>
    <row r="938" spans="1:17" s="13" customFormat="1">
      <c r="A938" s="12"/>
      <c r="B938" s="12"/>
      <c r="C938" s="12"/>
      <c r="D938" s="12"/>
      <c r="E938" s="12"/>
      <c r="F938" s="12"/>
      <c r="G938" s="12"/>
      <c r="J938" s="12"/>
      <c r="Q938" s="12"/>
    </row>
    <row r="939" spans="1:17" s="13" customFormat="1">
      <c r="A939" s="12"/>
      <c r="B939" s="12"/>
      <c r="C939" s="12"/>
      <c r="D939" s="12"/>
      <c r="E939" s="12"/>
      <c r="F939" s="12"/>
      <c r="G939" s="12"/>
      <c r="J939" s="12"/>
      <c r="Q939" s="12"/>
    </row>
    <row r="940" spans="1:17" s="13" customFormat="1">
      <c r="A940" s="12"/>
      <c r="B940" s="12"/>
      <c r="C940" s="12"/>
      <c r="D940" s="12"/>
      <c r="E940" s="12"/>
      <c r="F940" s="12"/>
      <c r="G940" s="12"/>
      <c r="J940" s="12"/>
      <c r="Q940" s="12"/>
    </row>
    <row r="941" spans="1:17" s="13" customFormat="1">
      <c r="A941" s="12"/>
      <c r="B941" s="12"/>
      <c r="C941" s="12"/>
      <c r="D941" s="12"/>
      <c r="E941" s="12"/>
      <c r="F941" s="12"/>
      <c r="G941" s="12"/>
      <c r="J941" s="12"/>
      <c r="Q941" s="12"/>
    </row>
    <row r="942" spans="1:17" s="13" customFormat="1">
      <c r="A942" s="12"/>
      <c r="B942" s="12"/>
      <c r="C942" s="12"/>
      <c r="D942" s="12"/>
      <c r="E942" s="12"/>
      <c r="F942" s="12"/>
      <c r="G942" s="12"/>
      <c r="J942" s="12"/>
      <c r="Q942" s="12"/>
    </row>
    <row r="943" spans="1:17" s="13" customFormat="1">
      <c r="A943" s="12"/>
      <c r="B943" s="12"/>
      <c r="C943" s="12"/>
      <c r="D943" s="12"/>
      <c r="E943" s="12"/>
      <c r="F943" s="12"/>
      <c r="G943" s="12"/>
      <c r="J943" s="12"/>
      <c r="Q943" s="12"/>
    </row>
    <row r="944" spans="1:17" s="13" customFormat="1">
      <c r="A944" s="12"/>
      <c r="B944" s="12"/>
      <c r="C944" s="12"/>
      <c r="D944" s="12"/>
      <c r="E944" s="12"/>
      <c r="F944" s="12"/>
      <c r="G944" s="12"/>
      <c r="J944" s="12"/>
      <c r="Q944" s="12"/>
    </row>
    <row r="945" spans="1:17" s="13" customFormat="1">
      <c r="A945" s="12"/>
      <c r="B945" s="12"/>
      <c r="C945" s="12"/>
      <c r="D945" s="12"/>
      <c r="E945" s="12"/>
      <c r="F945" s="12"/>
      <c r="G945" s="12"/>
      <c r="J945" s="12"/>
      <c r="Q945" s="12"/>
    </row>
    <row r="946" spans="1:17" s="13" customFormat="1">
      <c r="A946" s="12"/>
      <c r="B946" s="12"/>
      <c r="C946" s="12"/>
      <c r="D946" s="12"/>
      <c r="E946" s="12"/>
      <c r="F946" s="12"/>
      <c r="G946" s="12"/>
      <c r="J946" s="12"/>
      <c r="Q946" s="12"/>
    </row>
    <row r="947" spans="1:17" s="13" customFormat="1">
      <c r="A947" s="12"/>
      <c r="B947" s="12"/>
      <c r="C947" s="12"/>
      <c r="D947" s="12"/>
      <c r="E947" s="12"/>
      <c r="F947" s="12"/>
      <c r="G947" s="12"/>
      <c r="J947" s="12"/>
      <c r="Q947" s="12"/>
    </row>
    <row r="948" spans="1:17" s="13" customFormat="1">
      <c r="A948" s="12"/>
      <c r="B948" s="12"/>
      <c r="C948" s="12"/>
      <c r="D948" s="12"/>
      <c r="E948" s="12"/>
      <c r="F948" s="12"/>
      <c r="G948" s="12"/>
      <c r="J948" s="12"/>
      <c r="Q948" s="12"/>
    </row>
    <row r="949" spans="1:17" s="13" customFormat="1">
      <c r="A949" s="12"/>
      <c r="B949" s="12"/>
      <c r="C949" s="12"/>
      <c r="D949" s="12"/>
      <c r="E949" s="12"/>
      <c r="F949" s="12"/>
      <c r="G949" s="12"/>
      <c r="J949" s="12"/>
      <c r="Q949" s="12"/>
    </row>
    <row r="950" spans="1:17" s="13" customFormat="1">
      <c r="A950" s="12"/>
      <c r="B950" s="12"/>
      <c r="C950" s="12"/>
      <c r="D950" s="12"/>
      <c r="E950" s="12"/>
      <c r="F950" s="12"/>
      <c r="G950" s="12"/>
      <c r="J950" s="12"/>
      <c r="Q950" s="12"/>
    </row>
    <row r="951" spans="1:17" s="13" customFormat="1">
      <c r="A951" s="12"/>
      <c r="B951" s="12"/>
      <c r="C951" s="12"/>
      <c r="D951" s="12"/>
      <c r="E951" s="12"/>
      <c r="F951" s="12"/>
      <c r="G951" s="12"/>
      <c r="J951" s="12"/>
      <c r="Q951" s="12"/>
    </row>
    <row r="952" spans="1:17" s="13" customFormat="1">
      <c r="A952" s="12"/>
      <c r="B952" s="12"/>
      <c r="C952" s="12"/>
      <c r="D952" s="12"/>
      <c r="E952" s="12"/>
      <c r="F952" s="12"/>
      <c r="G952" s="12"/>
      <c r="J952" s="12"/>
      <c r="Q952" s="12"/>
    </row>
    <row r="953" spans="1:17" s="13" customFormat="1">
      <c r="A953" s="12"/>
      <c r="B953" s="12"/>
      <c r="C953" s="12"/>
      <c r="D953" s="12"/>
      <c r="E953" s="12"/>
      <c r="F953" s="12"/>
      <c r="G953" s="12"/>
      <c r="J953" s="12"/>
      <c r="Q953" s="12"/>
    </row>
    <row r="954" spans="1:17" s="13" customFormat="1">
      <c r="A954" s="12"/>
      <c r="B954" s="12"/>
      <c r="C954" s="12"/>
      <c r="D954" s="12"/>
      <c r="E954" s="12"/>
      <c r="F954" s="12"/>
      <c r="G954" s="12"/>
      <c r="J954" s="12"/>
      <c r="Q954" s="12"/>
    </row>
    <row r="955" spans="1:17" s="13" customFormat="1">
      <c r="A955" s="12"/>
      <c r="B955" s="12"/>
      <c r="C955" s="12"/>
      <c r="D955" s="12"/>
      <c r="E955" s="12"/>
      <c r="F955" s="12"/>
      <c r="G955" s="12"/>
      <c r="J955" s="12"/>
      <c r="Q955" s="12"/>
    </row>
    <row r="956" spans="1:17" s="13" customFormat="1">
      <c r="A956" s="12"/>
      <c r="B956" s="12"/>
      <c r="C956" s="12"/>
      <c r="D956" s="12"/>
      <c r="E956" s="12"/>
      <c r="F956" s="12"/>
      <c r="G956" s="12"/>
      <c r="J956" s="12"/>
      <c r="Q956" s="12"/>
    </row>
    <row r="957" spans="1:17" s="13" customFormat="1">
      <c r="A957" s="12"/>
      <c r="B957" s="12"/>
      <c r="C957" s="12"/>
      <c r="D957" s="12"/>
      <c r="E957" s="12"/>
      <c r="F957" s="12"/>
      <c r="G957" s="12"/>
      <c r="J957" s="12"/>
      <c r="Q957" s="12"/>
    </row>
    <row r="958" spans="1:17" s="13" customFormat="1">
      <c r="A958" s="12"/>
      <c r="B958" s="12"/>
      <c r="C958" s="12"/>
      <c r="D958" s="12"/>
      <c r="E958" s="12"/>
      <c r="F958" s="12"/>
      <c r="G958" s="12"/>
      <c r="J958" s="12"/>
      <c r="Q958" s="12"/>
    </row>
    <row r="959" spans="1:17" s="13" customFormat="1">
      <c r="A959" s="12"/>
      <c r="B959" s="12"/>
      <c r="C959" s="12"/>
      <c r="D959" s="12"/>
      <c r="E959" s="12"/>
      <c r="F959" s="12"/>
      <c r="G959" s="12"/>
      <c r="J959" s="12"/>
      <c r="Q959" s="12"/>
    </row>
    <row r="960" spans="1:17" s="13" customFormat="1">
      <c r="A960" s="12"/>
      <c r="B960" s="12"/>
      <c r="C960" s="12"/>
      <c r="D960" s="12"/>
      <c r="E960" s="12"/>
      <c r="F960" s="12"/>
      <c r="G960" s="12"/>
      <c r="J960" s="12"/>
      <c r="Q960" s="12"/>
    </row>
    <row r="961" spans="1:17" s="13" customFormat="1">
      <c r="A961" s="12"/>
      <c r="B961" s="12"/>
      <c r="C961" s="12"/>
      <c r="D961" s="12"/>
      <c r="E961" s="12"/>
      <c r="F961" s="12"/>
      <c r="G961" s="12"/>
      <c r="J961" s="12"/>
      <c r="Q961" s="12"/>
    </row>
    <row r="962" spans="1:17" s="13" customFormat="1">
      <c r="A962" s="12"/>
      <c r="B962" s="12"/>
      <c r="C962" s="12"/>
      <c r="D962" s="12"/>
      <c r="E962" s="12"/>
      <c r="F962" s="12"/>
      <c r="G962" s="12"/>
      <c r="J962" s="12"/>
      <c r="Q962" s="12"/>
    </row>
    <row r="963" spans="1:17" s="13" customFormat="1">
      <c r="A963" s="12"/>
      <c r="B963" s="12"/>
      <c r="C963" s="12"/>
      <c r="D963" s="12"/>
      <c r="E963" s="12"/>
      <c r="F963" s="12"/>
      <c r="G963" s="12"/>
      <c r="J963" s="12"/>
      <c r="Q963" s="12"/>
    </row>
    <row r="964" spans="1:17" s="13" customFormat="1">
      <c r="A964" s="12"/>
      <c r="B964" s="12"/>
      <c r="C964" s="12"/>
      <c r="D964" s="12"/>
      <c r="E964" s="12"/>
      <c r="F964" s="12"/>
      <c r="G964" s="12"/>
      <c r="J964" s="12"/>
      <c r="Q964" s="12"/>
    </row>
    <row r="965" spans="1:17" s="13" customFormat="1">
      <c r="A965" s="12"/>
      <c r="B965" s="12"/>
      <c r="C965" s="12"/>
      <c r="D965" s="12"/>
      <c r="E965" s="12"/>
      <c r="F965" s="12"/>
      <c r="G965" s="12"/>
      <c r="J965" s="12"/>
      <c r="Q965" s="12"/>
    </row>
    <row r="966" spans="1:17" s="13" customFormat="1">
      <c r="A966" s="12"/>
      <c r="B966" s="12"/>
      <c r="C966" s="12"/>
      <c r="D966" s="12"/>
      <c r="E966" s="12"/>
      <c r="F966" s="12"/>
      <c r="G966" s="12"/>
      <c r="J966" s="12"/>
      <c r="Q966" s="12"/>
    </row>
    <row r="967" spans="1:17" s="13" customFormat="1">
      <c r="A967" s="12"/>
      <c r="B967" s="12"/>
      <c r="C967" s="12"/>
      <c r="D967" s="12"/>
      <c r="E967" s="12"/>
      <c r="F967" s="12"/>
      <c r="G967" s="12"/>
      <c r="J967" s="12"/>
      <c r="Q967" s="12"/>
    </row>
    <row r="968" spans="1:17" s="13" customFormat="1">
      <c r="A968" s="12"/>
      <c r="B968" s="12"/>
      <c r="C968" s="12"/>
      <c r="D968" s="12"/>
      <c r="E968" s="12"/>
      <c r="F968" s="12"/>
      <c r="G968" s="12"/>
      <c r="J968" s="12"/>
      <c r="Q968" s="12"/>
    </row>
    <row r="969" spans="1:17" s="13" customFormat="1">
      <c r="A969" s="12"/>
      <c r="B969" s="12"/>
      <c r="C969" s="12"/>
      <c r="D969" s="12"/>
      <c r="E969" s="12"/>
      <c r="F969" s="12"/>
      <c r="G969" s="12"/>
      <c r="J969" s="12"/>
      <c r="Q969" s="12"/>
    </row>
    <row r="970" spans="1:17" s="13" customFormat="1">
      <c r="A970" s="12"/>
      <c r="B970" s="12"/>
      <c r="C970" s="12"/>
      <c r="D970" s="12"/>
      <c r="E970" s="12"/>
      <c r="F970" s="12"/>
      <c r="G970" s="12"/>
      <c r="J970" s="12"/>
      <c r="Q970" s="12"/>
    </row>
    <row r="971" spans="1:17" s="13" customFormat="1">
      <c r="A971" s="12"/>
      <c r="B971" s="12"/>
      <c r="C971" s="12"/>
      <c r="D971" s="12"/>
      <c r="E971" s="12"/>
      <c r="F971" s="12"/>
      <c r="G971" s="12"/>
      <c r="J971" s="12"/>
      <c r="Q971" s="12"/>
    </row>
    <row r="972" spans="1:17" s="13" customFormat="1">
      <c r="A972" s="12"/>
      <c r="B972" s="12"/>
      <c r="C972" s="12"/>
      <c r="D972" s="12"/>
      <c r="E972" s="12"/>
      <c r="F972" s="12"/>
      <c r="G972" s="12"/>
      <c r="J972" s="12"/>
      <c r="Q972" s="12"/>
    </row>
    <row r="973" spans="1:17" s="13" customFormat="1">
      <c r="A973" s="12"/>
      <c r="B973" s="12"/>
      <c r="C973" s="12"/>
      <c r="D973" s="12"/>
      <c r="E973" s="12"/>
      <c r="F973" s="12"/>
      <c r="G973" s="12"/>
      <c r="J973" s="12"/>
      <c r="Q973" s="12"/>
    </row>
    <row r="974" spans="1:17" s="13" customFormat="1">
      <c r="A974" s="12"/>
      <c r="B974" s="12"/>
      <c r="C974" s="12"/>
      <c r="D974" s="12"/>
      <c r="E974" s="12"/>
      <c r="F974" s="12"/>
      <c r="G974" s="12"/>
      <c r="J974" s="12"/>
      <c r="Q974" s="12"/>
    </row>
    <row r="975" spans="1:17" s="13" customFormat="1">
      <c r="A975" s="12"/>
      <c r="B975" s="12"/>
      <c r="C975" s="12"/>
      <c r="D975" s="12"/>
      <c r="E975" s="12"/>
      <c r="F975" s="12"/>
      <c r="G975" s="12"/>
      <c r="J975" s="12"/>
      <c r="Q975" s="12"/>
    </row>
    <row r="976" spans="1:17" s="13" customFormat="1">
      <c r="A976" s="12"/>
      <c r="B976" s="12"/>
      <c r="C976" s="12"/>
      <c r="D976" s="12"/>
      <c r="E976" s="12"/>
      <c r="F976" s="12"/>
      <c r="G976" s="12"/>
      <c r="J976" s="12"/>
      <c r="Q976" s="12"/>
    </row>
    <row r="977" spans="1:17" s="13" customFormat="1">
      <c r="A977" s="12"/>
      <c r="B977" s="12"/>
      <c r="C977" s="12"/>
      <c r="D977" s="12"/>
      <c r="E977" s="12"/>
      <c r="F977" s="12"/>
      <c r="G977" s="12"/>
      <c r="J977" s="12"/>
      <c r="Q977" s="12"/>
    </row>
    <row r="978" spans="1:17" s="13" customFormat="1">
      <c r="A978" s="12"/>
      <c r="B978" s="12"/>
      <c r="C978" s="12"/>
      <c r="D978" s="12"/>
      <c r="E978" s="12"/>
      <c r="F978" s="12"/>
      <c r="G978" s="12"/>
      <c r="J978" s="12"/>
      <c r="Q978" s="12"/>
    </row>
    <row r="979" spans="1:17" s="13" customFormat="1">
      <c r="A979" s="12"/>
      <c r="B979" s="12"/>
      <c r="C979" s="12"/>
      <c r="D979" s="12"/>
      <c r="E979" s="12"/>
      <c r="F979" s="12"/>
      <c r="G979" s="12"/>
      <c r="J979" s="12"/>
      <c r="Q979" s="12"/>
    </row>
    <row r="980" spans="1:17" s="13" customFormat="1">
      <c r="A980" s="12"/>
      <c r="B980" s="12"/>
      <c r="C980" s="12"/>
      <c r="D980" s="12"/>
      <c r="E980" s="12"/>
      <c r="F980" s="12"/>
      <c r="G980" s="12"/>
      <c r="J980" s="12"/>
      <c r="Q980" s="12"/>
    </row>
    <row r="981" spans="1:17" s="13" customFormat="1">
      <c r="A981" s="12"/>
      <c r="B981" s="12"/>
      <c r="C981" s="12"/>
      <c r="D981" s="12"/>
      <c r="E981" s="12"/>
      <c r="F981" s="12"/>
      <c r="G981" s="12"/>
      <c r="J981" s="12"/>
      <c r="Q981" s="12"/>
    </row>
    <row r="982" spans="1:17" s="13" customFormat="1">
      <c r="A982" s="12"/>
      <c r="B982" s="12"/>
      <c r="C982" s="12"/>
      <c r="D982" s="12"/>
      <c r="E982" s="12"/>
      <c r="F982" s="12"/>
      <c r="G982" s="12"/>
      <c r="J982" s="12"/>
      <c r="Q982" s="12"/>
    </row>
    <row r="983" spans="1:17" s="13" customFormat="1">
      <c r="A983" s="12"/>
      <c r="B983" s="12"/>
      <c r="C983" s="12"/>
      <c r="D983" s="12"/>
      <c r="E983" s="12"/>
      <c r="F983" s="12"/>
      <c r="G983" s="12"/>
      <c r="J983" s="12"/>
      <c r="Q983" s="12"/>
    </row>
    <row r="984" spans="1:17" s="13" customFormat="1">
      <c r="A984" s="12"/>
      <c r="B984" s="12"/>
      <c r="C984" s="12"/>
      <c r="D984" s="12"/>
      <c r="E984" s="12"/>
      <c r="F984" s="12"/>
      <c r="G984" s="12"/>
      <c r="J984" s="12"/>
      <c r="Q984" s="12"/>
    </row>
    <row r="985" spans="1:17" s="13" customFormat="1">
      <c r="A985" s="12"/>
      <c r="B985" s="12"/>
      <c r="C985" s="12"/>
      <c r="D985" s="12"/>
      <c r="E985" s="12"/>
      <c r="F985" s="12"/>
      <c r="G985" s="12"/>
      <c r="J985" s="12"/>
      <c r="Q985" s="12"/>
    </row>
    <row r="986" spans="1:17" s="13" customFormat="1">
      <c r="A986" s="12"/>
      <c r="B986" s="12"/>
      <c r="C986" s="12"/>
      <c r="D986" s="12"/>
      <c r="E986" s="12"/>
      <c r="F986" s="12"/>
      <c r="G986" s="12"/>
      <c r="J986" s="12"/>
      <c r="Q986" s="12"/>
    </row>
    <row r="987" spans="1:17" s="13" customFormat="1">
      <c r="A987" s="12"/>
      <c r="B987" s="12"/>
      <c r="C987" s="12"/>
      <c r="D987" s="12"/>
      <c r="E987" s="12"/>
      <c r="F987" s="12"/>
      <c r="G987" s="12"/>
      <c r="J987" s="12"/>
      <c r="Q987" s="12"/>
    </row>
    <row r="988" spans="1:17" s="13" customFormat="1">
      <c r="A988" s="12"/>
      <c r="B988" s="12"/>
      <c r="C988" s="12"/>
      <c r="D988" s="12"/>
      <c r="E988" s="12"/>
      <c r="F988" s="12"/>
      <c r="G988" s="12"/>
      <c r="J988" s="12"/>
      <c r="Q988" s="12"/>
    </row>
    <row r="989" spans="1:17" s="13" customFormat="1">
      <c r="A989" s="12"/>
      <c r="B989" s="12"/>
      <c r="C989" s="12"/>
      <c r="D989" s="12"/>
      <c r="E989" s="12"/>
      <c r="F989" s="12"/>
      <c r="G989" s="12"/>
      <c r="J989" s="12"/>
      <c r="Q989" s="12"/>
    </row>
    <row r="990" spans="1:17" s="13" customFormat="1">
      <c r="A990" s="12"/>
      <c r="B990" s="12"/>
      <c r="C990" s="12"/>
      <c r="D990" s="12"/>
      <c r="E990" s="12"/>
      <c r="F990" s="12"/>
      <c r="G990" s="12"/>
      <c r="J990" s="12"/>
      <c r="Q990" s="12"/>
    </row>
    <row r="991" spans="1:17" s="13" customFormat="1">
      <c r="A991" s="12"/>
      <c r="B991" s="12"/>
      <c r="C991" s="12"/>
      <c r="D991" s="12"/>
      <c r="E991" s="12"/>
      <c r="F991" s="12"/>
      <c r="G991" s="12"/>
      <c r="J991" s="12"/>
      <c r="Q991" s="12"/>
    </row>
    <row r="992" spans="1:17" s="13" customFormat="1">
      <c r="A992" s="12"/>
      <c r="B992" s="12"/>
      <c r="C992" s="12"/>
      <c r="D992" s="12"/>
      <c r="E992" s="12"/>
      <c r="F992" s="12"/>
      <c r="G992" s="12"/>
      <c r="J992" s="12"/>
      <c r="Q992" s="12"/>
    </row>
    <row r="993" spans="1:17" s="13" customFormat="1">
      <c r="A993" s="12"/>
      <c r="B993" s="12"/>
      <c r="C993" s="12"/>
      <c r="D993" s="12"/>
      <c r="E993" s="12"/>
      <c r="F993" s="12"/>
      <c r="G993" s="12"/>
      <c r="J993" s="12"/>
      <c r="Q993" s="12"/>
    </row>
    <row r="994" spans="1:17" s="13" customFormat="1">
      <c r="A994" s="12"/>
      <c r="B994" s="12"/>
      <c r="C994" s="12"/>
      <c r="D994" s="12"/>
      <c r="E994" s="12"/>
      <c r="F994" s="12"/>
      <c r="G994" s="12"/>
      <c r="J994" s="12"/>
      <c r="Q994" s="12"/>
    </row>
    <row r="995" spans="1:17" s="13" customFormat="1">
      <c r="A995" s="12"/>
      <c r="B995" s="12"/>
      <c r="C995" s="12"/>
      <c r="D995" s="12"/>
      <c r="E995" s="12"/>
      <c r="F995" s="12"/>
      <c r="G995" s="12"/>
      <c r="J995" s="12"/>
      <c r="Q995" s="12"/>
    </row>
    <row r="996" spans="1:17" s="13" customFormat="1">
      <c r="A996" s="12"/>
      <c r="B996" s="12"/>
      <c r="C996" s="12"/>
      <c r="D996" s="12"/>
      <c r="E996" s="12"/>
      <c r="F996" s="12"/>
      <c r="G996" s="12"/>
      <c r="J996" s="12"/>
      <c r="Q996" s="12"/>
    </row>
    <row r="997" spans="1:17" s="13" customFormat="1">
      <c r="A997" s="12"/>
      <c r="B997" s="12"/>
      <c r="C997" s="12"/>
      <c r="D997" s="12"/>
      <c r="E997" s="12"/>
      <c r="F997" s="12"/>
      <c r="G997" s="12"/>
      <c r="J997" s="12"/>
      <c r="Q997" s="12"/>
    </row>
    <row r="998" spans="1:17" s="13" customFormat="1">
      <c r="A998" s="12"/>
      <c r="B998" s="12"/>
      <c r="C998" s="12"/>
      <c r="D998" s="12"/>
      <c r="E998" s="12"/>
      <c r="F998" s="12"/>
      <c r="G998" s="12"/>
      <c r="J998" s="12"/>
      <c r="Q998" s="12"/>
    </row>
    <row r="999" spans="1:17" s="13" customFormat="1">
      <c r="A999" s="12"/>
      <c r="B999" s="12"/>
      <c r="C999" s="12"/>
      <c r="D999" s="12"/>
      <c r="E999" s="12"/>
      <c r="F999" s="12"/>
      <c r="G999" s="12"/>
      <c r="J999" s="12"/>
      <c r="Q999" s="12"/>
    </row>
    <row r="1000" spans="1:17" s="13" customFormat="1">
      <c r="A1000" s="12"/>
      <c r="B1000" s="12"/>
      <c r="C1000" s="12"/>
      <c r="D1000" s="12"/>
      <c r="E1000" s="12"/>
      <c r="F1000" s="12"/>
      <c r="G1000" s="12"/>
      <c r="J1000" s="12"/>
      <c r="Q1000" s="12"/>
    </row>
    <row r="1001" spans="1:17" s="13" customFormat="1">
      <c r="A1001" s="12"/>
      <c r="B1001" s="12"/>
      <c r="C1001" s="12"/>
      <c r="D1001" s="12"/>
      <c r="E1001" s="12"/>
      <c r="F1001" s="12"/>
      <c r="G1001" s="12"/>
      <c r="J1001" s="12"/>
      <c r="Q1001" s="12"/>
    </row>
    <row r="1002" spans="1:17" s="13" customFormat="1">
      <c r="A1002" s="12"/>
      <c r="B1002" s="12"/>
      <c r="C1002" s="12"/>
      <c r="D1002" s="12"/>
      <c r="E1002" s="12"/>
      <c r="F1002" s="12"/>
      <c r="G1002" s="12"/>
      <c r="J1002" s="12"/>
      <c r="Q1002" s="12"/>
    </row>
    <row r="1003" spans="1:17" s="13" customFormat="1">
      <c r="A1003" s="12"/>
      <c r="B1003" s="12"/>
      <c r="C1003" s="12"/>
      <c r="D1003" s="12"/>
      <c r="E1003" s="12"/>
      <c r="F1003" s="12"/>
      <c r="G1003" s="12"/>
      <c r="J1003" s="12"/>
      <c r="Q1003" s="12"/>
    </row>
    <row r="1004" spans="1:17" s="13" customFormat="1">
      <c r="A1004" s="12"/>
      <c r="B1004" s="12"/>
      <c r="C1004" s="12"/>
      <c r="D1004" s="12"/>
      <c r="E1004" s="12"/>
      <c r="F1004" s="12"/>
      <c r="G1004" s="12"/>
      <c r="J1004" s="12"/>
      <c r="Q1004" s="12"/>
    </row>
    <row r="1005" spans="1:17" s="13" customFormat="1">
      <c r="A1005" s="12"/>
      <c r="B1005" s="12"/>
      <c r="C1005" s="12"/>
      <c r="D1005" s="12"/>
      <c r="E1005" s="12"/>
      <c r="F1005" s="12"/>
      <c r="G1005" s="12"/>
      <c r="J1005" s="12"/>
      <c r="Q1005" s="12"/>
    </row>
    <row r="1006" spans="1:17" s="13" customFormat="1">
      <c r="A1006" s="12"/>
      <c r="B1006" s="12"/>
      <c r="C1006" s="12"/>
      <c r="D1006" s="12"/>
      <c r="E1006" s="12"/>
      <c r="F1006" s="12"/>
      <c r="G1006" s="12"/>
      <c r="J1006" s="12"/>
      <c r="Q1006" s="12"/>
    </row>
    <row r="1007" spans="1:17" s="13" customFormat="1">
      <c r="A1007" s="12"/>
      <c r="B1007" s="12"/>
      <c r="C1007" s="12"/>
      <c r="D1007" s="12"/>
      <c r="E1007" s="12"/>
      <c r="F1007" s="12"/>
      <c r="G1007" s="12"/>
      <c r="J1007" s="12"/>
      <c r="Q1007" s="12"/>
    </row>
    <row r="1008" spans="1:17" s="13" customFormat="1">
      <c r="A1008" s="12"/>
      <c r="B1008" s="12"/>
      <c r="C1008" s="12"/>
      <c r="D1008" s="12"/>
      <c r="E1008" s="12"/>
      <c r="F1008" s="12"/>
      <c r="G1008" s="12"/>
      <c r="J1008" s="12"/>
      <c r="Q1008" s="12"/>
    </row>
    <row r="1009" spans="1:17" s="13" customFormat="1">
      <c r="A1009" s="12"/>
      <c r="B1009" s="12"/>
      <c r="C1009" s="12"/>
      <c r="D1009" s="12"/>
      <c r="E1009" s="12"/>
      <c r="F1009" s="12"/>
      <c r="G1009" s="12"/>
      <c r="J1009" s="12"/>
      <c r="Q1009" s="12"/>
    </row>
    <row r="1010" spans="1:17" s="13" customFormat="1">
      <c r="A1010" s="12"/>
      <c r="B1010" s="12"/>
      <c r="C1010" s="12"/>
      <c r="D1010" s="12"/>
      <c r="E1010" s="12"/>
      <c r="F1010" s="12"/>
      <c r="G1010" s="12"/>
      <c r="J1010" s="12"/>
      <c r="Q1010" s="12"/>
    </row>
    <row r="1011" spans="1:17" s="13" customFormat="1">
      <c r="A1011" s="12"/>
      <c r="B1011" s="12"/>
      <c r="C1011" s="12"/>
      <c r="D1011" s="12"/>
      <c r="E1011" s="12"/>
      <c r="F1011" s="12"/>
      <c r="G1011" s="12"/>
      <c r="J1011" s="12"/>
      <c r="Q1011" s="12"/>
    </row>
    <row r="1012" spans="1:17" s="13" customFormat="1">
      <c r="A1012" s="12"/>
      <c r="B1012" s="12"/>
      <c r="C1012" s="12"/>
      <c r="D1012" s="12"/>
      <c r="E1012" s="12"/>
      <c r="F1012" s="12"/>
      <c r="G1012" s="12"/>
      <c r="J1012" s="12"/>
      <c r="Q1012" s="12"/>
    </row>
    <row r="1013" spans="1:17" s="13" customFormat="1">
      <c r="A1013" s="12"/>
      <c r="B1013" s="12"/>
      <c r="C1013" s="12"/>
      <c r="D1013" s="12"/>
      <c r="E1013" s="12"/>
      <c r="F1013" s="12"/>
      <c r="G1013" s="12"/>
      <c r="J1013" s="12"/>
      <c r="Q1013" s="12"/>
    </row>
    <row r="1014" spans="1:17" s="13" customFormat="1">
      <c r="A1014" s="12"/>
      <c r="B1014" s="12"/>
      <c r="C1014" s="12"/>
      <c r="D1014" s="12"/>
      <c r="E1014" s="12"/>
      <c r="F1014" s="12"/>
      <c r="G1014" s="12"/>
      <c r="J1014" s="12"/>
      <c r="Q1014" s="12"/>
    </row>
    <row r="1015" spans="1:17" s="13" customFormat="1">
      <c r="A1015" s="12"/>
      <c r="B1015" s="12"/>
      <c r="C1015" s="12"/>
      <c r="D1015" s="12"/>
      <c r="E1015" s="12"/>
      <c r="F1015" s="12"/>
      <c r="G1015" s="12"/>
      <c r="J1015" s="12"/>
      <c r="Q1015" s="12"/>
    </row>
    <row r="1016" spans="1:17" s="13" customFormat="1">
      <c r="A1016" s="12"/>
      <c r="B1016" s="12"/>
      <c r="C1016" s="12"/>
      <c r="D1016" s="12"/>
      <c r="E1016" s="12"/>
      <c r="F1016" s="12"/>
      <c r="G1016" s="12"/>
      <c r="J1016" s="12"/>
      <c r="Q1016" s="12"/>
    </row>
    <row r="1017" spans="1:17" s="13" customFormat="1">
      <c r="A1017" s="12"/>
      <c r="B1017" s="12"/>
      <c r="C1017" s="12"/>
      <c r="D1017" s="12"/>
      <c r="E1017" s="12"/>
      <c r="F1017" s="12"/>
      <c r="G1017" s="12"/>
      <c r="J1017" s="12"/>
      <c r="Q1017" s="12"/>
    </row>
    <row r="1018" spans="1:17" s="13" customFormat="1">
      <c r="A1018" s="12"/>
      <c r="B1018" s="12"/>
      <c r="C1018" s="12"/>
      <c r="D1018" s="12"/>
      <c r="E1018" s="12"/>
      <c r="F1018" s="12"/>
      <c r="G1018" s="12"/>
      <c r="J1018" s="12"/>
      <c r="Q1018" s="12"/>
    </row>
    <row r="1019" spans="1:17" s="13" customFormat="1">
      <c r="A1019" s="12"/>
      <c r="B1019" s="12"/>
      <c r="C1019" s="12"/>
      <c r="D1019" s="12"/>
      <c r="E1019" s="12"/>
      <c r="F1019" s="12"/>
      <c r="G1019" s="12"/>
      <c r="J1019" s="12"/>
      <c r="Q1019" s="12"/>
    </row>
    <row r="1020" spans="1:17" s="13" customFormat="1">
      <c r="A1020" s="12"/>
      <c r="B1020" s="12"/>
      <c r="C1020" s="12"/>
      <c r="D1020" s="12"/>
      <c r="E1020" s="12"/>
      <c r="F1020" s="12"/>
      <c r="G1020" s="12"/>
      <c r="J1020" s="12"/>
      <c r="Q1020" s="12"/>
    </row>
    <row r="1021" spans="1:17" s="13" customFormat="1">
      <c r="A1021" s="12"/>
      <c r="B1021" s="12"/>
      <c r="C1021" s="12"/>
      <c r="D1021" s="12"/>
      <c r="E1021" s="12"/>
      <c r="F1021" s="12"/>
      <c r="G1021" s="12"/>
      <c r="J1021" s="12"/>
      <c r="Q1021" s="12"/>
    </row>
    <row r="1022" spans="1:17" s="13" customFormat="1">
      <c r="A1022" s="12"/>
      <c r="B1022" s="12"/>
      <c r="C1022" s="12"/>
      <c r="D1022" s="12"/>
      <c r="E1022" s="12"/>
      <c r="F1022" s="12"/>
      <c r="G1022" s="12"/>
      <c r="J1022" s="12"/>
      <c r="Q1022" s="12"/>
    </row>
    <row r="1023" spans="1:17" s="13" customFormat="1">
      <c r="A1023" s="12"/>
      <c r="B1023" s="12"/>
      <c r="C1023" s="12"/>
      <c r="D1023" s="12"/>
      <c r="E1023" s="12"/>
      <c r="F1023" s="12"/>
      <c r="G1023" s="12"/>
      <c r="J1023" s="12"/>
      <c r="Q1023" s="12"/>
    </row>
    <row r="1024" spans="1:17" s="13" customFormat="1">
      <c r="A1024" s="12"/>
      <c r="B1024" s="12"/>
      <c r="C1024" s="12"/>
      <c r="D1024" s="12"/>
      <c r="E1024" s="12"/>
      <c r="F1024" s="12"/>
      <c r="G1024" s="12"/>
      <c r="J1024" s="12"/>
      <c r="Q1024" s="12"/>
    </row>
    <row r="1025" spans="1:17" s="13" customFormat="1">
      <c r="A1025" s="12"/>
      <c r="B1025" s="12"/>
      <c r="C1025" s="12"/>
      <c r="D1025" s="12"/>
      <c r="E1025" s="12"/>
      <c r="F1025" s="12"/>
      <c r="G1025" s="12"/>
      <c r="J1025" s="12"/>
      <c r="Q1025" s="12"/>
    </row>
    <row r="1026" spans="1:17" s="13" customFormat="1">
      <c r="A1026" s="12"/>
      <c r="B1026" s="12"/>
      <c r="C1026" s="12"/>
      <c r="D1026" s="12"/>
      <c r="E1026" s="12"/>
      <c r="F1026" s="12"/>
      <c r="G1026" s="12"/>
      <c r="J1026" s="12"/>
      <c r="Q1026" s="12"/>
    </row>
    <row r="1027" spans="1:17" s="13" customFormat="1">
      <c r="A1027" s="12"/>
      <c r="B1027" s="12"/>
      <c r="C1027" s="12"/>
      <c r="D1027" s="12"/>
      <c r="E1027" s="12"/>
      <c r="F1027" s="12"/>
      <c r="G1027" s="12"/>
      <c r="J1027" s="12"/>
      <c r="Q1027" s="12"/>
    </row>
    <row r="1028" spans="1:17" s="13" customFormat="1">
      <c r="A1028" s="12"/>
      <c r="B1028" s="12"/>
      <c r="C1028" s="12"/>
      <c r="D1028" s="12"/>
      <c r="E1028" s="12"/>
      <c r="F1028" s="12"/>
      <c r="G1028" s="12"/>
      <c r="J1028" s="12"/>
      <c r="Q1028" s="12"/>
    </row>
    <row r="1029" spans="1:17" s="13" customFormat="1">
      <c r="A1029" s="12"/>
      <c r="B1029" s="12"/>
      <c r="C1029" s="12"/>
      <c r="D1029" s="12"/>
      <c r="E1029" s="12"/>
      <c r="F1029" s="12"/>
      <c r="G1029" s="12"/>
      <c r="J1029" s="12"/>
      <c r="Q1029" s="12"/>
    </row>
    <row r="1030" spans="1:17" s="13" customFormat="1">
      <c r="A1030" s="12"/>
      <c r="B1030" s="12"/>
      <c r="C1030" s="12"/>
      <c r="D1030" s="12"/>
      <c r="E1030" s="12"/>
      <c r="F1030" s="12"/>
      <c r="G1030" s="12"/>
      <c r="J1030" s="12"/>
      <c r="Q1030" s="12"/>
    </row>
    <row r="1031" spans="1:17" s="13" customFormat="1">
      <c r="A1031" s="12"/>
      <c r="B1031" s="12"/>
      <c r="C1031" s="12"/>
      <c r="D1031" s="12"/>
      <c r="E1031" s="12"/>
      <c r="F1031" s="12"/>
      <c r="G1031" s="12"/>
      <c r="J1031" s="12"/>
      <c r="Q1031" s="12"/>
    </row>
    <row r="1032" spans="1:17" s="13" customFormat="1">
      <c r="A1032" s="12"/>
      <c r="B1032" s="12"/>
      <c r="C1032" s="12"/>
      <c r="D1032" s="12"/>
      <c r="E1032" s="12"/>
      <c r="F1032" s="12"/>
      <c r="G1032" s="12"/>
      <c r="J1032" s="12"/>
      <c r="Q1032" s="12"/>
    </row>
    <row r="1033" spans="1:17" s="13" customFormat="1">
      <c r="A1033" s="12"/>
      <c r="B1033" s="12"/>
      <c r="C1033" s="12"/>
      <c r="D1033" s="12"/>
      <c r="E1033" s="12"/>
      <c r="F1033" s="12"/>
      <c r="G1033" s="12"/>
      <c r="J1033" s="12"/>
      <c r="Q1033" s="12"/>
    </row>
    <row r="1034" spans="1:17" s="13" customFormat="1">
      <c r="A1034" s="12"/>
      <c r="B1034" s="12"/>
      <c r="C1034" s="12"/>
      <c r="D1034" s="12"/>
      <c r="E1034" s="12"/>
      <c r="F1034" s="12"/>
      <c r="G1034" s="12"/>
      <c r="J1034" s="12"/>
      <c r="Q1034" s="12"/>
    </row>
    <row r="1035" spans="1:17" s="13" customFormat="1">
      <c r="A1035" s="12"/>
      <c r="B1035" s="12"/>
      <c r="C1035" s="12"/>
      <c r="D1035" s="12"/>
      <c r="E1035" s="12"/>
      <c r="F1035" s="12"/>
      <c r="G1035" s="12"/>
      <c r="J1035" s="12"/>
      <c r="Q1035" s="12"/>
    </row>
    <row r="1036" spans="1:17" s="13" customFormat="1">
      <c r="A1036" s="12"/>
      <c r="B1036" s="12"/>
      <c r="C1036" s="12"/>
      <c r="D1036" s="12"/>
      <c r="E1036" s="12"/>
      <c r="F1036" s="12"/>
      <c r="G1036" s="12"/>
      <c r="J1036" s="12"/>
      <c r="Q1036" s="12"/>
    </row>
    <row r="1037" spans="1:17" s="13" customFormat="1">
      <c r="A1037" s="12"/>
      <c r="B1037" s="12"/>
      <c r="C1037" s="12"/>
      <c r="D1037" s="12"/>
      <c r="E1037" s="12"/>
      <c r="F1037" s="12"/>
      <c r="G1037" s="12"/>
      <c r="J1037" s="12"/>
      <c r="Q1037" s="12"/>
    </row>
    <row r="1038" spans="1:17" s="13" customFormat="1">
      <c r="A1038" s="12"/>
      <c r="B1038" s="12"/>
      <c r="C1038" s="12"/>
      <c r="D1038" s="12"/>
      <c r="E1038" s="12"/>
      <c r="F1038" s="12"/>
      <c r="G1038" s="12"/>
      <c r="J1038" s="12"/>
      <c r="Q1038" s="12"/>
    </row>
    <row r="1039" spans="1:17" s="13" customFormat="1">
      <c r="A1039" s="12"/>
      <c r="B1039" s="12"/>
      <c r="C1039" s="12"/>
      <c r="D1039" s="12"/>
      <c r="E1039" s="12"/>
      <c r="F1039" s="12"/>
      <c r="G1039" s="12"/>
      <c r="J1039" s="12"/>
      <c r="Q1039" s="12"/>
    </row>
    <row r="1040" spans="1:17" s="13" customFormat="1">
      <c r="A1040" s="12"/>
      <c r="B1040" s="12"/>
      <c r="C1040" s="12"/>
      <c r="D1040" s="12"/>
      <c r="E1040" s="12"/>
      <c r="F1040" s="12"/>
      <c r="G1040" s="12"/>
      <c r="J1040" s="12"/>
      <c r="Q1040" s="12"/>
    </row>
    <row r="1041" spans="1:17" s="13" customFormat="1">
      <c r="A1041" s="12"/>
      <c r="B1041" s="12"/>
      <c r="C1041" s="12"/>
      <c r="D1041" s="12"/>
      <c r="E1041" s="12"/>
      <c r="F1041" s="12"/>
      <c r="G1041" s="12"/>
      <c r="J1041" s="12"/>
      <c r="Q1041" s="12"/>
    </row>
    <row r="1042" spans="1:17" s="13" customFormat="1">
      <c r="A1042" s="12"/>
      <c r="B1042" s="12"/>
      <c r="C1042" s="12"/>
      <c r="D1042" s="12"/>
      <c r="E1042" s="12"/>
      <c r="F1042" s="12"/>
      <c r="G1042" s="12"/>
      <c r="J1042" s="12"/>
      <c r="Q1042" s="12"/>
    </row>
    <row r="1043" spans="1:17" s="13" customFormat="1">
      <c r="A1043" s="12"/>
      <c r="B1043" s="12"/>
      <c r="C1043" s="12"/>
      <c r="D1043" s="12"/>
      <c r="E1043" s="12"/>
      <c r="F1043" s="12"/>
      <c r="G1043" s="12"/>
      <c r="J1043" s="12"/>
      <c r="Q1043" s="12"/>
    </row>
    <row r="1044" spans="1:17" s="13" customFormat="1">
      <c r="A1044" s="12"/>
      <c r="B1044" s="12"/>
      <c r="C1044" s="12"/>
      <c r="D1044" s="12"/>
      <c r="E1044" s="12"/>
      <c r="F1044" s="12"/>
      <c r="G1044" s="12"/>
      <c r="J1044" s="12"/>
      <c r="Q1044" s="12"/>
    </row>
    <row r="1045" spans="1:17" s="13" customFormat="1">
      <c r="A1045" s="12"/>
      <c r="B1045" s="12"/>
      <c r="C1045" s="12"/>
      <c r="D1045" s="12"/>
      <c r="E1045" s="12"/>
      <c r="F1045" s="12"/>
      <c r="G1045" s="12"/>
      <c r="J1045" s="12"/>
      <c r="Q1045" s="12"/>
    </row>
    <row r="1046" spans="1:17" s="13" customFormat="1">
      <c r="A1046" s="12"/>
      <c r="B1046" s="12"/>
      <c r="C1046" s="12"/>
      <c r="D1046" s="12"/>
      <c r="E1046" s="12"/>
      <c r="F1046" s="12"/>
      <c r="G1046" s="12"/>
      <c r="J1046" s="12"/>
      <c r="Q1046" s="12"/>
    </row>
    <row r="1047" spans="1:17" s="13" customFormat="1">
      <c r="A1047" s="12"/>
      <c r="B1047" s="12"/>
      <c r="C1047" s="12"/>
      <c r="D1047" s="12"/>
      <c r="E1047" s="12"/>
      <c r="F1047" s="12"/>
      <c r="G1047" s="12"/>
      <c r="J1047" s="12"/>
      <c r="Q1047" s="12"/>
    </row>
    <row r="1048" spans="1:17" s="13" customFormat="1">
      <c r="A1048" s="12"/>
      <c r="B1048" s="12"/>
      <c r="C1048" s="12"/>
      <c r="D1048" s="12"/>
      <c r="E1048" s="12"/>
      <c r="F1048" s="12"/>
      <c r="G1048" s="12"/>
      <c r="J1048" s="12"/>
      <c r="Q1048" s="12"/>
    </row>
    <row r="1049" spans="1:17" s="13" customFormat="1">
      <c r="A1049" s="12"/>
      <c r="B1049" s="12"/>
      <c r="C1049" s="12"/>
      <c r="D1049" s="12"/>
      <c r="E1049" s="12"/>
      <c r="F1049" s="12"/>
      <c r="G1049" s="12"/>
      <c r="J1049" s="12"/>
      <c r="Q1049" s="12"/>
    </row>
    <row r="1050" spans="1:17" s="13" customFormat="1">
      <c r="A1050" s="12"/>
      <c r="B1050" s="12"/>
      <c r="C1050" s="12"/>
      <c r="D1050" s="12"/>
      <c r="E1050" s="12"/>
      <c r="F1050" s="12"/>
      <c r="G1050" s="12"/>
      <c r="J1050" s="12"/>
      <c r="Q1050" s="12"/>
    </row>
    <row r="1051" spans="1:17" s="13" customFormat="1">
      <c r="A1051" s="12"/>
      <c r="B1051" s="12"/>
      <c r="C1051" s="12"/>
      <c r="D1051" s="12"/>
      <c r="E1051" s="12"/>
      <c r="F1051" s="12"/>
      <c r="G1051" s="12"/>
      <c r="J1051" s="12"/>
      <c r="Q1051" s="12"/>
    </row>
    <row r="1052" spans="1:17" s="13" customFormat="1">
      <c r="A1052" s="12"/>
      <c r="B1052" s="12"/>
      <c r="C1052" s="12"/>
      <c r="D1052" s="12"/>
      <c r="E1052" s="12"/>
      <c r="F1052" s="12"/>
      <c r="G1052" s="12"/>
      <c r="J1052" s="12"/>
      <c r="Q1052" s="12"/>
    </row>
    <row r="1053" spans="1:17" s="13" customFormat="1">
      <c r="A1053" s="12"/>
      <c r="B1053" s="12"/>
      <c r="C1053" s="12"/>
      <c r="D1053" s="12"/>
      <c r="E1053" s="12"/>
      <c r="F1053" s="12"/>
      <c r="G1053" s="12"/>
      <c r="J1053" s="12"/>
      <c r="Q1053" s="12"/>
    </row>
    <row r="1054" spans="1:17" s="13" customFormat="1">
      <c r="A1054" s="12"/>
      <c r="B1054" s="12"/>
      <c r="C1054" s="12"/>
      <c r="D1054" s="12"/>
      <c r="E1054" s="12"/>
      <c r="F1054" s="12"/>
      <c r="G1054" s="12"/>
      <c r="J1054" s="12"/>
      <c r="Q1054" s="12"/>
    </row>
    <row r="1055" spans="1:17" s="13" customFormat="1">
      <c r="A1055" s="12"/>
      <c r="B1055" s="12"/>
      <c r="C1055" s="12"/>
      <c r="D1055" s="12"/>
      <c r="E1055" s="12"/>
      <c r="F1055" s="12"/>
      <c r="G1055" s="12"/>
      <c r="J1055" s="12"/>
      <c r="Q1055" s="12"/>
    </row>
    <row r="1056" spans="1:17" s="13" customFormat="1">
      <c r="A1056" s="12"/>
      <c r="B1056" s="12"/>
      <c r="C1056" s="12"/>
      <c r="D1056" s="12"/>
      <c r="E1056" s="12"/>
      <c r="F1056" s="12"/>
      <c r="G1056" s="12"/>
      <c r="J1056" s="12"/>
      <c r="Q1056" s="12"/>
    </row>
    <row r="1057" spans="1:17" s="13" customFormat="1">
      <c r="A1057" s="12"/>
      <c r="B1057" s="12"/>
      <c r="C1057" s="12"/>
      <c r="D1057" s="12"/>
      <c r="E1057" s="12"/>
      <c r="F1057" s="12"/>
      <c r="G1057" s="12"/>
      <c r="J1057" s="12"/>
      <c r="Q1057" s="12"/>
    </row>
    <row r="1058" spans="1:17" s="13" customFormat="1">
      <c r="A1058" s="12"/>
      <c r="B1058" s="12"/>
      <c r="C1058" s="12"/>
      <c r="D1058" s="12"/>
      <c r="E1058" s="12"/>
      <c r="F1058" s="12"/>
      <c r="G1058" s="12"/>
      <c r="J1058" s="12"/>
      <c r="Q1058" s="12"/>
    </row>
    <row r="1059" spans="1:17" s="13" customFormat="1">
      <c r="A1059" s="12"/>
      <c r="B1059" s="12"/>
      <c r="C1059" s="12"/>
      <c r="D1059" s="12"/>
      <c r="E1059" s="12"/>
      <c r="F1059" s="12"/>
      <c r="G1059" s="12"/>
      <c r="J1059" s="12"/>
      <c r="Q1059" s="12"/>
    </row>
    <row r="1060" spans="1:17" s="13" customFormat="1">
      <c r="A1060" s="12"/>
      <c r="B1060" s="12"/>
      <c r="C1060" s="12"/>
      <c r="D1060" s="12"/>
      <c r="E1060" s="12"/>
      <c r="F1060" s="12"/>
      <c r="G1060" s="12"/>
      <c r="J1060" s="12"/>
      <c r="Q1060" s="12"/>
    </row>
    <row r="1061" spans="1:17" s="13" customFormat="1">
      <c r="A1061" s="12"/>
      <c r="B1061" s="12"/>
      <c r="C1061" s="12"/>
      <c r="D1061" s="12"/>
      <c r="E1061" s="12"/>
      <c r="F1061" s="12"/>
      <c r="G1061" s="12"/>
      <c r="J1061" s="12"/>
      <c r="Q1061" s="12"/>
    </row>
    <row r="1062" spans="1:17" s="13" customFormat="1">
      <c r="A1062" s="12"/>
      <c r="B1062" s="12"/>
      <c r="C1062" s="12"/>
      <c r="D1062" s="12"/>
      <c r="E1062" s="12"/>
      <c r="F1062" s="12"/>
      <c r="G1062" s="12"/>
      <c r="J1062" s="12"/>
      <c r="Q1062" s="12"/>
    </row>
    <row r="1063" spans="1:17" s="13" customFormat="1">
      <c r="A1063" s="12"/>
      <c r="B1063" s="12"/>
      <c r="C1063" s="12"/>
      <c r="D1063" s="12"/>
      <c r="E1063" s="12"/>
      <c r="F1063" s="12"/>
      <c r="G1063" s="12"/>
      <c r="J1063" s="12"/>
      <c r="Q1063" s="12"/>
    </row>
    <row r="1064" spans="1:17" s="13" customFormat="1">
      <c r="A1064" s="12"/>
      <c r="B1064" s="12"/>
      <c r="C1064" s="12"/>
      <c r="D1064" s="12"/>
      <c r="E1064" s="12"/>
      <c r="F1064" s="12"/>
      <c r="G1064" s="12"/>
      <c r="J1064" s="12"/>
      <c r="Q1064" s="12"/>
    </row>
    <row r="1065" spans="1:17" s="13" customFormat="1">
      <c r="A1065" s="12"/>
      <c r="B1065" s="12"/>
      <c r="C1065" s="12"/>
      <c r="D1065" s="12"/>
      <c r="E1065" s="12"/>
      <c r="F1065" s="12"/>
      <c r="G1065" s="12"/>
      <c r="J1065" s="12"/>
      <c r="Q1065" s="12"/>
    </row>
    <row r="1066" spans="1:17" s="13" customFormat="1">
      <c r="A1066" s="12"/>
      <c r="B1066" s="12"/>
      <c r="C1066" s="12"/>
      <c r="D1066" s="12"/>
      <c r="E1066" s="12"/>
      <c r="F1066" s="12"/>
      <c r="G1066" s="12"/>
      <c r="J1066" s="12"/>
      <c r="Q1066" s="12"/>
    </row>
    <row r="1067" spans="1:17" s="13" customFormat="1">
      <c r="A1067" s="12"/>
      <c r="B1067" s="12"/>
      <c r="C1067" s="12"/>
      <c r="D1067" s="12"/>
      <c r="E1067" s="12"/>
      <c r="F1067" s="12"/>
      <c r="G1067" s="12"/>
      <c r="J1067" s="12"/>
      <c r="Q1067" s="12"/>
    </row>
    <row r="1068" spans="1:17" s="13" customFormat="1">
      <c r="A1068" s="12"/>
      <c r="B1068" s="12"/>
      <c r="C1068" s="12"/>
      <c r="D1068" s="12"/>
      <c r="E1068" s="12"/>
      <c r="F1068" s="12"/>
      <c r="G1068" s="12"/>
      <c r="J1068" s="12"/>
      <c r="Q1068" s="12"/>
    </row>
    <row r="1069" spans="1:17" s="13" customFormat="1">
      <c r="A1069" s="12"/>
      <c r="B1069" s="12"/>
      <c r="C1069" s="12"/>
      <c r="D1069" s="12"/>
      <c r="E1069" s="12"/>
      <c r="F1069" s="12"/>
      <c r="G1069" s="12"/>
      <c r="J1069" s="12"/>
      <c r="Q1069" s="12"/>
    </row>
    <row r="1070" spans="1:17" s="13" customFormat="1">
      <c r="A1070" s="12"/>
      <c r="B1070" s="12"/>
      <c r="C1070" s="12"/>
      <c r="D1070" s="12"/>
      <c r="E1070" s="12"/>
      <c r="F1070" s="12"/>
      <c r="G1070" s="12"/>
      <c r="J1070" s="12"/>
      <c r="Q1070" s="12"/>
    </row>
    <row r="1071" spans="1:17" s="13" customFormat="1">
      <c r="A1071" s="12"/>
      <c r="B1071" s="12"/>
      <c r="C1071" s="12"/>
      <c r="D1071" s="12"/>
      <c r="E1071" s="12"/>
      <c r="F1071" s="12"/>
      <c r="G1071" s="12"/>
      <c r="J1071" s="12"/>
      <c r="Q1071" s="12"/>
    </row>
    <row r="1072" spans="1:17" s="13" customFormat="1">
      <c r="A1072" s="12"/>
      <c r="B1072" s="12"/>
      <c r="C1072" s="12"/>
      <c r="D1072" s="12"/>
      <c r="E1072" s="12"/>
      <c r="F1072" s="12"/>
      <c r="G1072" s="12"/>
      <c r="J1072" s="12"/>
      <c r="Q1072" s="12"/>
    </row>
    <row r="1073" spans="1:17" s="13" customFormat="1">
      <c r="A1073" s="12"/>
      <c r="B1073" s="12"/>
      <c r="C1073" s="12"/>
      <c r="D1073" s="12"/>
      <c r="E1073" s="12"/>
      <c r="F1073" s="12"/>
      <c r="G1073" s="12"/>
      <c r="J1073" s="12"/>
      <c r="Q1073" s="12"/>
    </row>
    <row r="1074" spans="1:17" s="13" customFormat="1">
      <c r="A1074" s="12"/>
      <c r="B1074" s="12"/>
      <c r="C1074" s="12"/>
      <c r="D1074" s="12"/>
      <c r="E1074" s="12"/>
      <c r="F1074" s="12"/>
      <c r="G1074" s="12"/>
      <c r="J1074" s="12"/>
      <c r="Q1074" s="12"/>
    </row>
    <row r="1075" spans="1:17" s="13" customFormat="1">
      <c r="A1075" s="12"/>
      <c r="B1075" s="12"/>
      <c r="C1075" s="12"/>
      <c r="D1075" s="12"/>
      <c r="E1075" s="12"/>
      <c r="F1075" s="12"/>
      <c r="G1075" s="12"/>
      <c r="J1075" s="12"/>
      <c r="Q1075" s="12"/>
    </row>
    <row r="1076" spans="1:17" s="13" customFormat="1">
      <c r="A1076" s="12"/>
      <c r="B1076" s="12"/>
      <c r="C1076" s="12"/>
      <c r="D1076" s="12"/>
      <c r="E1076" s="12"/>
      <c r="F1076" s="12"/>
      <c r="G1076" s="12"/>
      <c r="J1076" s="12"/>
      <c r="Q1076" s="12"/>
    </row>
    <row r="1077" spans="1:17" s="13" customFormat="1">
      <c r="A1077" s="12"/>
      <c r="B1077" s="12"/>
      <c r="C1077" s="12"/>
      <c r="D1077" s="12"/>
      <c r="E1077" s="12"/>
      <c r="F1077" s="12"/>
      <c r="G1077" s="12"/>
      <c r="J1077" s="12"/>
      <c r="Q1077" s="12"/>
    </row>
    <row r="1078" spans="1:17" s="13" customFormat="1">
      <c r="A1078" s="12"/>
      <c r="B1078" s="12"/>
      <c r="C1078" s="12"/>
      <c r="D1078" s="12"/>
      <c r="E1078" s="12"/>
      <c r="F1078" s="12"/>
      <c r="G1078" s="12"/>
      <c r="J1078" s="12"/>
      <c r="Q1078" s="12"/>
    </row>
    <row r="1079" spans="1:17" s="13" customFormat="1">
      <c r="A1079" s="12"/>
      <c r="B1079" s="12"/>
      <c r="C1079" s="12"/>
      <c r="D1079" s="12"/>
      <c r="E1079" s="12"/>
      <c r="F1079" s="12"/>
      <c r="G1079" s="12"/>
      <c r="J1079" s="12"/>
      <c r="Q1079" s="12"/>
    </row>
    <row r="1080" spans="1:17" s="13" customFormat="1">
      <c r="A1080" s="12"/>
      <c r="B1080" s="12"/>
      <c r="C1080" s="12"/>
      <c r="D1080" s="12"/>
      <c r="E1080" s="12"/>
      <c r="F1080" s="12"/>
      <c r="G1080" s="12"/>
      <c r="J1080" s="12"/>
      <c r="Q1080" s="12"/>
    </row>
    <row r="1081" spans="1:17" s="13" customFormat="1">
      <c r="A1081" s="12"/>
      <c r="B1081" s="12"/>
      <c r="C1081" s="12"/>
      <c r="D1081" s="12"/>
      <c r="E1081" s="12"/>
      <c r="F1081" s="12"/>
      <c r="G1081" s="12"/>
      <c r="J1081" s="12"/>
      <c r="Q1081" s="12"/>
    </row>
    <row r="1082" spans="1:17" s="13" customFormat="1">
      <c r="A1082" s="12"/>
      <c r="B1082" s="12"/>
      <c r="C1082" s="12"/>
      <c r="D1082" s="12"/>
      <c r="E1082" s="12"/>
      <c r="F1082" s="12"/>
      <c r="G1082" s="12"/>
      <c r="J1082" s="12"/>
      <c r="Q1082" s="12"/>
    </row>
    <row r="1083" spans="1:17" s="13" customFormat="1">
      <c r="A1083" s="12"/>
      <c r="B1083" s="12"/>
      <c r="C1083" s="12"/>
      <c r="D1083" s="12"/>
      <c r="E1083" s="12"/>
      <c r="F1083" s="12"/>
      <c r="G1083" s="12"/>
      <c r="J1083" s="12"/>
      <c r="Q1083" s="12"/>
    </row>
    <row r="1084" spans="1:17" s="13" customFormat="1">
      <c r="A1084" s="12"/>
      <c r="B1084" s="12"/>
      <c r="C1084" s="12"/>
      <c r="D1084" s="12"/>
      <c r="E1084" s="12"/>
      <c r="F1084" s="12"/>
      <c r="G1084" s="12"/>
      <c r="J1084" s="12"/>
      <c r="Q1084" s="12"/>
    </row>
    <row r="1085" spans="1:17" s="13" customFormat="1">
      <c r="A1085" s="12"/>
      <c r="B1085" s="12"/>
      <c r="C1085" s="12"/>
      <c r="D1085" s="12"/>
      <c r="E1085" s="12"/>
      <c r="F1085" s="12"/>
      <c r="G1085" s="12"/>
      <c r="J1085" s="12"/>
      <c r="Q1085" s="12"/>
    </row>
    <row r="1086" spans="1:17" s="13" customFormat="1">
      <c r="A1086" s="12"/>
      <c r="B1086" s="12"/>
      <c r="C1086" s="12"/>
      <c r="D1086" s="12"/>
      <c r="E1086" s="12"/>
      <c r="F1086" s="12"/>
      <c r="G1086" s="12"/>
      <c r="J1086" s="12"/>
      <c r="Q1086" s="12"/>
    </row>
    <row r="1087" spans="1:17" s="13" customFormat="1">
      <c r="A1087" s="12"/>
      <c r="B1087" s="12"/>
      <c r="C1087" s="12"/>
      <c r="D1087" s="12"/>
      <c r="E1087" s="12"/>
      <c r="F1087" s="12"/>
      <c r="G1087" s="12"/>
      <c r="J1087" s="12"/>
      <c r="Q1087" s="12"/>
    </row>
    <row r="1088" spans="1:17" s="13" customFormat="1">
      <c r="A1088" s="12"/>
      <c r="B1088" s="12"/>
      <c r="C1088" s="12"/>
      <c r="D1088" s="12"/>
      <c r="E1088" s="12"/>
      <c r="F1088" s="12"/>
      <c r="G1088" s="12"/>
      <c r="J1088" s="12"/>
      <c r="Q1088" s="12"/>
    </row>
    <row r="1089" spans="1:17" s="13" customFormat="1">
      <c r="A1089" s="12"/>
      <c r="B1089" s="12"/>
      <c r="C1089" s="12"/>
      <c r="D1089" s="12"/>
      <c r="E1089" s="12"/>
      <c r="F1089" s="12"/>
      <c r="G1089" s="12"/>
      <c r="J1089" s="12"/>
      <c r="Q1089" s="12"/>
    </row>
    <row r="1090" spans="1:17" s="13" customFormat="1">
      <c r="A1090" s="12"/>
      <c r="B1090" s="12"/>
      <c r="C1090" s="12"/>
      <c r="D1090" s="12"/>
      <c r="E1090" s="12"/>
      <c r="F1090" s="12"/>
      <c r="G1090" s="12"/>
      <c r="J1090" s="12"/>
      <c r="Q1090" s="12"/>
    </row>
    <row r="1091" spans="1:17" s="13" customFormat="1">
      <c r="A1091" s="12"/>
      <c r="B1091" s="12"/>
      <c r="C1091" s="12"/>
      <c r="D1091" s="12"/>
      <c r="E1091" s="12"/>
      <c r="F1091" s="12"/>
      <c r="G1091" s="12"/>
      <c r="J1091" s="12"/>
      <c r="Q1091" s="12"/>
    </row>
    <row r="1092" spans="1:17" s="13" customFormat="1">
      <c r="A1092" s="12"/>
      <c r="B1092" s="12"/>
      <c r="C1092" s="12"/>
      <c r="D1092" s="12"/>
      <c r="E1092" s="12"/>
      <c r="F1092" s="12"/>
      <c r="G1092" s="12"/>
      <c r="J1092" s="12"/>
      <c r="Q1092" s="12"/>
    </row>
    <row r="1093" spans="1:17" s="13" customFormat="1">
      <c r="A1093" s="12"/>
      <c r="B1093" s="12"/>
      <c r="C1093" s="12"/>
      <c r="D1093" s="12"/>
      <c r="E1093" s="12"/>
      <c r="F1093" s="12"/>
      <c r="G1093" s="12"/>
      <c r="J1093" s="12"/>
      <c r="Q1093" s="12"/>
    </row>
    <row r="1094" spans="1:17" s="13" customFormat="1">
      <c r="A1094" s="12"/>
      <c r="B1094" s="12"/>
      <c r="C1094" s="12"/>
      <c r="D1094" s="12"/>
      <c r="E1094" s="12"/>
      <c r="F1094" s="12"/>
      <c r="G1094" s="12"/>
      <c r="J1094" s="12"/>
      <c r="Q1094" s="12"/>
    </row>
    <row r="1095" spans="1:17" s="13" customFormat="1">
      <c r="A1095" s="12"/>
      <c r="B1095" s="12"/>
      <c r="C1095" s="12"/>
      <c r="D1095" s="12"/>
      <c r="E1095" s="12"/>
      <c r="F1095" s="12"/>
      <c r="G1095" s="12"/>
      <c r="J1095" s="12"/>
      <c r="Q1095" s="12"/>
    </row>
    <row r="1096" spans="1:17" s="13" customFormat="1">
      <c r="A1096" s="12"/>
      <c r="B1096" s="12"/>
      <c r="C1096" s="12"/>
      <c r="D1096" s="12"/>
      <c r="E1096" s="12"/>
      <c r="F1096" s="12"/>
      <c r="G1096" s="12"/>
      <c r="J1096" s="12"/>
      <c r="Q1096" s="12"/>
    </row>
    <row r="1097" spans="1:17" s="13" customFormat="1">
      <c r="A1097" s="12"/>
      <c r="B1097" s="12"/>
      <c r="C1097" s="12"/>
      <c r="D1097" s="12"/>
      <c r="E1097" s="12"/>
      <c r="F1097" s="12"/>
      <c r="G1097" s="12"/>
      <c r="J1097" s="12"/>
      <c r="Q1097" s="12"/>
    </row>
    <row r="1098" spans="1:17" s="13" customFormat="1">
      <c r="A1098" s="12"/>
      <c r="B1098" s="12"/>
      <c r="C1098" s="12"/>
      <c r="D1098" s="12"/>
      <c r="E1098" s="12"/>
      <c r="F1098" s="12"/>
      <c r="G1098" s="12"/>
      <c r="J1098" s="12"/>
      <c r="Q1098" s="12"/>
    </row>
    <row r="1099" spans="1:17" s="13" customFormat="1">
      <c r="A1099" s="12"/>
      <c r="B1099" s="12"/>
      <c r="C1099" s="12"/>
      <c r="D1099" s="12"/>
      <c r="E1099" s="12"/>
      <c r="F1099" s="12"/>
      <c r="G1099" s="12"/>
      <c r="J1099" s="12"/>
      <c r="Q1099" s="12"/>
    </row>
    <row r="1100" spans="1:17" s="13" customFormat="1">
      <c r="A1100" s="12"/>
      <c r="B1100" s="12"/>
      <c r="C1100" s="12"/>
      <c r="D1100" s="12"/>
      <c r="E1100" s="12"/>
      <c r="F1100" s="12"/>
      <c r="G1100" s="12"/>
      <c r="J1100" s="12"/>
      <c r="Q1100" s="12"/>
    </row>
    <row r="1101" spans="1:17" s="13" customFormat="1">
      <c r="A1101" s="12"/>
      <c r="B1101" s="12"/>
      <c r="C1101" s="12"/>
      <c r="D1101" s="12"/>
      <c r="E1101" s="12"/>
      <c r="F1101" s="12"/>
      <c r="G1101" s="12"/>
      <c r="J1101" s="12"/>
      <c r="Q1101" s="12"/>
    </row>
    <row r="1102" spans="1:17" s="13" customFormat="1">
      <c r="A1102" s="12"/>
      <c r="B1102" s="12"/>
      <c r="C1102" s="12"/>
      <c r="D1102" s="12"/>
      <c r="E1102" s="12"/>
      <c r="F1102" s="12"/>
      <c r="G1102" s="12"/>
      <c r="J1102" s="12"/>
      <c r="Q1102" s="12"/>
    </row>
    <row r="1103" spans="1:17" s="13" customFormat="1">
      <c r="A1103" s="12"/>
      <c r="B1103" s="12"/>
      <c r="C1103" s="12"/>
      <c r="D1103" s="12"/>
      <c r="E1103" s="12"/>
      <c r="F1103" s="12"/>
      <c r="G1103" s="12"/>
      <c r="J1103" s="12"/>
      <c r="Q1103" s="12"/>
    </row>
    <row r="1104" spans="1:17" s="13" customFormat="1">
      <c r="A1104" s="12"/>
      <c r="B1104" s="12"/>
      <c r="C1104" s="12"/>
      <c r="D1104" s="12"/>
      <c r="E1104" s="12"/>
      <c r="F1104" s="12"/>
      <c r="G1104" s="12"/>
      <c r="J1104" s="12"/>
      <c r="Q1104" s="12"/>
    </row>
    <row r="1105" spans="1:17" s="13" customFormat="1">
      <c r="A1105" s="12"/>
      <c r="B1105" s="12"/>
      <c r="C1105" s="12"/>
      <c r="D1105" s="12"/>
      <c r="E1105" s="12"/>
      <c r="F1105" s="12"/>
      <c r="G1105" s="12"/>
      <c r="J1105" s="12"/>
      <c r="Q1105" s="12"/>
    </row>
    <row r="1106" spans="1:17" s="13" customFormat="1">
      <c r="A1106" s="12"/>
      <c r="B1106" s="12"/>
      <c r="C1106" s="12"/>
      <c r="D1106" s="12"/>
      <c r="E1106" s="12"/>
      <c r="F1106" s="12"/>
      <c r="G1106" s="12"/>
      <c r="J1106" s="12"/>
      <c r="Q1106" s="12"/>
    </row>
    <row r="1107" spans="1:17" s="13" customFormat="1">
      <c r="A1107" s="12"/>
      <c r="B1107" s="12"/>
      <c r="C1107" s="12"/>
      <c r="D1107" s="12"/>
      <c r="E1107" s="12"/>
      <c r="F1107" s="12"/>
      <c r="G1107" s="12"/>
      <c r="J1107" s="12"/>
      <c r="Q1107" s="12"/>
    </row>
    <row r="1108" spans="1:17" s="13" customFormat="1">
      <c r="A1108" s="12"/>
      <c r="B1108" s="12"/>
      <c r="C1108" s="12"/>
      <c r="D1108" s="12"/>
      <c r="E1108" s="12"/>
      <c r="F1108" s="12"/>
      <c r="G1108" s="12"/>
      <c r="J1108" s="12"/>
      <c r="Q1108" s="12"/>
    </row>
    <row r="1109" spans="1:17" s="13" customFormat="1">
      <c r="A1109" s="12"/>
      <c r="B1109" s="12"/>
      <c r="C1109" s="12"/>
      <c r="D1109" s="12"/>
      <c r="E1109" s="12"/>
      <c r="F1109" s="12"/>
      <c r="G1109" s="12"/>
      <c r="J1109" s="12"/>
      <c r="Q1109" s="12"/>
    </row>
    <row r="1110" spans="1:17" s="13" customFormat="1">
      <c r="A1110" s="12"/>
      <c r="B1110" s="12"/>
      <c r="C1110" s="12"/>
      <c r="D1110" s="12"/>
      <c r="E1110" s="12"/>
      <c r="F1110" s="12"/>
      <c r="G1110" s="12"/>
      <c r="J1110" s="12"/>
      <c r="Q1110" s="12"/>
    </row>
    <row r="1111" spans="1:17" s="13" customFormat="1">
      <c r="A1111" s="12"/>
      <c r="B1111" s="12"/>
      <c r="C1111" s="12"/>
      <c r="D1111" s="12"/>
      <c r="E1111" s="12"/>
      <c r="F1111" s="12"/>
      <c r="G1111" s="12"/>
      <c r="J1111" s="12"/>
      <c r="Q1111" s="12"/>
    </row>
    <row r="1112" spans="1:17" s="13" customFormat="1">
      <c r="A1112" s="12"/>
      <c r="B1112" s="12"/>
      <c r="C1112" s="12"/>
      <c r="D1112" s="12"/>
      <c r="E1112" s="12"/>
      <c r="F1112" s="12"/>
      <c r="G1112" s="12"/>
      <c r="J1112" s="12"/>
      <c r="Q1112" s="12"/>
    </row>
    <row r="1113" spans="1:17" s="13" customFormat="1">
      <c r="A1113" s="12"/>
      <c r="B1113" s="12"/>
      <c r="C1113" s="12"/>
      <c r="D1113" s="12"/>
      <c r="E1113" s="12"/>
      <c r="F1113" s="12"/>
      <c r="G1113" s="12"/>
      <c r="J1113" s="12"/>
      <c r="Q1113" s="12"/>
    </row>
    <row r="1114" spans="1:17" s="13" customFormat="1">
      <c r="A1114" s="12"/>
      <c r="B1114" s="12"/>
      <c r="C1114" s="12"/>
      <c r="D1114" s="12"/>
      <c r="E1114" s="12"/>
      <c r="F1114" s="12"/>
      <c r="G1114" s="12"/>
      <c r="J1114" s="12"/>
      <c r="Q1114" s="12"/>
    </row>
    <row r="1115" spans="1:17" s="13" customFormat="1">
      <c r="A1115" s="12"/>
      <c r="B1115" s="12"/>
      <c r="C1115" s="12"/>
      <c r="D1115" s="12"/>
      <c r="E1115" s="12"/>
      <c r="F1115" s="12"/>
      <c r="G1115" s="12"/>
      <c r="J1115" s="12"/>
      <c r="Q1115" s="12"/>
    </row>
    <row r="1116" spans="1:17" s="13" customFormat="1">
      <c r="A1116" s="12"/>
      <c r="B1116" s="12"/>
      <c r="C1116" s="12"/>
      <c r="D1116" s="12"/>
      <c r="E1116" s="12"/>
      <c r="F1116" s="12"/>
      <c r="G1116" s="12"/>
      <c r="J1116" s="12"/>
      <c r="Q1116" s="12"/>
    </row>
    <row r="1117" spans="1:17" s="13" customFormat="1">
      <c r="A1117" s="12"/>
      <c r="B1117" s="12"/>
      <c r="C1117" s="12"/>
      <c r="D1117" s="12"/>
      <c r="E1117" s="12"/>
      <c r="F1117" s="12"/>
      <c r="G1117" s="12"/>
      <c r="J1117" s="12"/>
      <c r="Q1117" s="12"/>
    </row>
    <row r="1118" spans="1:17" s="13" customFormat="1">
      <c r="A1118" s="12"/>
      <c r="B1118" s="12"/>
      <c r="C1118" s="12"/>
      <c r="D1118" s="12"/>
      <c r="E1118" s="12"/>
      <c r="F1118" s="12"/>
      <c r="G1118" s="12"/>
      <c r="J1118" s="12"/>
      <c r="Q1118" s="12"/>
    </row>
    <row r="1119" spans="1:17" s="13" customFormat="1">
      <c r="A1119" s="12"/>
      <c r="B1119" s="12"/>
      <c r="C1119" s="12"/>
      <c r="D1119" s="12"/>
      <c r="E1119" s="12"/>
      <c r="F1119" s="12"/>
      <c r="G1119" s="12"/>
      <c r="J1119" s="12"/>
      <c r="Q1119" s="12"/>
    </row>
    <row r="1120" spans="1:17" s="13" customFormat="1">
      <c r="A1120" s="12"/>
      <c r="B1120" s="12"/>
      <c r="C1120" s="12"/>
      <c r="D1120" s="12"/>
      <c r="E1120" s="12"/>
      <c r="F1120" s="12"/>
      <c r="G1120" s="12"/>
      <c r="J1120" s="12"/>
      <c r="Q1120" s="12"/>
    </row>
    <row r="1121" spans="1:17" s="13" customFormat="1">
      <c r="A1121" s="12"/>
      <c r="B1121" s="12"/>
      <c r="C1121" s="12"/>
      <c r="D1121" s="12"/>
      <c r="E1121" s="12"/>
      <c r="F1121" s="12"/>
      <c r="G1121" s="12"/>
      <c r="J1121" s="12"/>
      <c r="Q1121" s="12"/>
    </row>
    <row r="1122" spans="1:17" s="13" customFormat="1">
      <c r="A1122" s="12"/>
      <c r="B1122" s="12"/>
      <c r="C1122" s="12"/>
      <c r="D1122" s="12"/>
      <c r="E1122" s="12"/>
      <c r="F1122" s="12"/>
      <c r="G1122" s="12"/>
      <c r="J1122" s="12"/>
      <c r="Q1122" s="12"/>
    </row>
    <row r="1123" spans="1:17" s="13" customFormat="1">
      <c r="A1123" s="12"/>
      <c r="B1123" s="12"/>
      <c r="C1123" s="12"/>
      <c r="D1123" s="12"/>
      <c r="E1123" s="12"/>
      <c r="F1123" s="12"/>
      <c r="G1123" s="12"/>
      <c r="J1123" s="12"/>
      <c r="Q1123" s="12"/>
    </row>
    <row r="1124" spans="1:17" s="13" customFormat="1">
      <c r="A1124" s="12"/>
      <c r="B1124" s="12"/>
      <c r="C1124" s="12"/>
      <c r="D1124" s="12"/>
      <c r="E1124" s="12"/>
      <c r="F1124" s="12"/>
      <c r="G1124" s="12"/>
      <c r="J1124" s="12"/>
      <c r="Q1124" s="12"/>
    </row>
    <row r="1125" spans="1:17" s="13" customFormat="1">
      <c r="A1125" s="12"/>
      <c r="B1125" s="12"/>
      <c r="C1125" s="12"/>
      <c r="D1125" s="12"/>
      <c r="E1125" s="12"/>
      <c r="F1125" s="12"/>
      <c r="G1125" s="12"/>
      <c r="J1125" s="12"/>
      <c r="Q1125" s="12"/>
    </row>
    <row r="1126" spans="1:17" s="13" customFormat="1">
      <c r="A1126" s="12"/>
      <c r="B1126" s="12"/>
      <c r="C1126" s="12"/>
      <c r="D1126" s="12"/>
      <c r="E1126" s="12"/>
      <c r="F1126" s="12"/>
      <c r="G1126" s="12"/>
      <c r="J1126" s="12"/>
      <c r="Q1126" s="12"/>
    </row>
    <row r="1127" spans="1:17" s="13" customFormat="1">
      <c r="A1127" s="12"/>
      <c r="B1127" s="12"/>
      <c r="C1127" s="12"/>
      <c r="D1127" s="12"/>
      <c r="E1127" s="12"/>
      <c r="F1127" s="12"/>
      <c r="G1127" s="12"/>
      <c r="J1127" s="12"/>
      <c r="Q1127" s="12"/>
    </row>
    <row r="1128" spans="1:17" s="13" customFormat="1">
      <c r="A1128" s="12"/>
      <c r="B1128" s="12"/>
      <c r="C1128" s="12"/>
      <c r="D1128" s="12"/>
      <c r="E1128" s="12"/>
      <c r="F1128" s="12"/>
      <c r="G1128" s="12"/>
      <c r="J1128" s="12"/>
      <c r="Q1128" s="12"/>
    </row>
    <row r="1129" spans="1:17" s="13" customFormat="1">
      <c r="A1129" s="12"/>
      <c r="B1129" s="12"/>
      <c r="C1129" s="12"/>
      <c r="D1129" s="12"/>
      <c r="E1129" s="12"/>
      <c r="F1129" s="12"/>
      <c r="G1129" s="12"/>
      <c r="J1129" s="12"/>
      <c r="Q1129" s="12"/>
    </row>
    <row r="1130" spans="1:17" s="13" customFormat="1">
      <c r="A1130" s="12"/>
      <c r="B1130" s="12"/>
      <c r="C1130" s="12"/>
      <c r="D1130" s="12"/>
      <c r="E1130" s="12"/>
      <c r="F1130" s="12"/>
      <c r="G1130" s="12"/>
      <c r="J1130" s="12"/>
      <c r="Q1130" s="12"/>
    </row>
    <row r="1131" spans="1:17" s="13" customFormat="1">
      <c r="A1131" s="12"/>
      <c r="B1131" s="12"/>
      <c r="C1131" s="12"/>
      <c r="D1131" s="12"/>
      <c r="E1131" s="12"/>
      <c r="F1131" s="12"/>
      <c r="G1131" s="12"/>
      <c r="J1131" s="12"/>
      <c r="Q1131" s="12"/>
    </row>
    <row r="1132" spans="1:17" s="13" customFormat="1">
      <c r="A1132" s="12"/>
      <c r="B1132" s="12"/>
      <c r="C1132" s="12"/>
      <c r="D1132" s="12"/>
      <c r="E1132" s="12"/>
      <c r="F1132" s="12"/>
      <c r="G1132" s="12"/>
      <c r="J1132" s="12"/>
      <c r="Q1132" s="12"/>
    </row>
    <row r="1133" spans="1:17" s="13" customFormat="1">
      <c r="A1133" s="12"/>
      <c r="B1133" s="12"/>
      <c r="C1133" s="12"/>
      <c r="D1133" s="12"/>
      <c r="E1133" s="12"/>
      <c r="F1133" s="12"/>
      <c r="G1133" s="12"/>
      <c r="J1133" s="12"/>
      <c r="Q1133" s="12"/>
    </row>
    <row r="1134" spans="1:17" s="13" customFormat="1">
      <c r="A1134" s="12"/>
      <c r="B1134" s="12"/>
      <c r="C1134" s="12"/>
      <c r="D1134" s="12"/>
      <c r="E1134" s="12"/>
      <c r="F1134" s="12"/>
      <c r="G1134" s="12"/>
      <c r="J1134" s="12"/>
      <c r="Q1134" s="12"/>
    </row>
    <row r="1135" spans="1:17" s="13" customFormat="1">
      <c r="A1135" s="12"/>
      <c r="B1135" s="12"/>
      <c r="C1135" s="12"/>
      <c r="D1135" s="12"/>
      <c r="E1135" s="12"/>
      <c r="F1135" s="12"/>
      <c r="G1135" s="12"/>
      <c r="J1135" s="12"/>
      <c r="Q1135" s="12"/>
    </row>
    <row r="1136" spans="1:17" s="13" customFormat="1">
      <c r="A1136" s="12"/>
      <c r="B1136" s="12"/>
      <c r="C1136" s="12"/>
      <c r="D1136" s="12"/>
      <c r="E1136" s="12"/>
      <c r="F1136" s="12"/>
      <c r="G1136" s="12"/>
      <c r="J1136" s="12"/>
      <c r="Q1136" s="12"/>
    </row>
    <row r="1137" spans="1:17" s="13" customFormat="1">
      <c r="A1137" s="12"/>
      <c r="B1137" s="12"/>
      <c r="C1137" s="12"/>
      <c r="D1137" s="12"/>
      <c r="E1137" s="12"/>
      <c r="F1137" s="12"/>
      <c r="G1137" s="12"/>
      <c r="J1137" s="12"/>
      <c r="Q1137" s="12"/>
    </row>
    <row r="1138" spans="1:17" s="13" customFormat="1">
      <c r="A1138" s="12"/>
      <c r="B1138" s="12"/>
      <c r="C1138" s="12"/>
      <c r="D1138" s="12"/>
      <c r="E1138" s="12"/>
      <c r="F1138" s="12"/>
      <c r="G1138" s="12"/>
      <c r="J1138" s="12"/>
      <c r="Q1138" s="12"/>
    </row>
    <row r="1139" spans="1:17" s="13" customFormat="1">
      <c r="A1139" s="12"/>
      <c r="B1139" s="12"/>
      <c r="C1139" s="12"/>
      <c r="D1139" s="12"/>
      <c r="E1139" s="12"/>
      <c r="F1139" s="12"/>
      <c r="G1139" s="12"/>
      <c r="J1139" s="12"/>
      <c r="Q1139" s="12"/>
    </row>
    <row r="1140" spans="1:17" s="13" customFormat="1">
      <c r="A1140" s="12"/>
      <c r="B1140" s="12"/>
      <c r="C1140" s="12"/>
      <c r="D1140" s="12"/>
      <c r="E1140" s="12"/>
      <c r="F1140" s="12"/>
      <c r="G1140" s="12"/>
      <c r="J1140" s="12"/>
      <c r="Q1140" s="12"/>
    </row>
    <row r="1141" spans="1:17" s="13" customFormat="1">
      <c r="A1141" s="12"/>
      <c r="B1141" s="12"/>
      <c r="C1141" s="12"/>
      <c r="D1141" s="12"/>
      <c r="E1141" s="12"/>
      <c r="F1141" s="12"/>
      <c r="G1141" s="12"/>
      <c r="J1141" s="12"/>
      <c r="Q1141" s="12"/>
    </row>
    <row r="1142" spans="1:17" s="13" customFormat="1">
      <c r="A1142" s="12"/>
      <c r="B1142" s="12"/>
      <c r="C1142" s="12"/>
      <c r="D1142" s="12"/>
      <c r="E1142" s="12"/>
      <c r="F1142" s="12"/>
      <c r="G1142" s="12"/>
      <c r="J1142" s="12"/>
      <c r="Q1142" s="12"/>
    </row>
    <row r="1143" spans="1:17" s="13" customFormat="1">
      <c r="A1143" s="12"/>
      <c r="B1143" s="12"/>
      <c r="C1143" s="12"/>
      <c r="D1143" s="12"/>
      <c r="E1143" s="12"/>
      <c r="F1143" s="12"/>
      <c r="G1143" s="12"/>
      <c r="J1143" s="12"/>
      <c r="Q1143" s="12"/>
    </row>
    <row r="1144" spans="1:17" s="13" customFormat="1">
      <c r="A1144" s="12"/>
      <c r="B1144" s="12"/>
      <c r="C1144" s="12"/>
      <c r="D1144" s="12"/>
      <c r="E1144" s="12"/>
      <c r="F1144" s="12"/>
      <c r="G1144" s="12"/>
      <c r="J1144" s="12"/>
      <c r="Q1144" s="12"/>
    </row>
    <row r="1145" spans="1:17" s="13" customFormat="1">
      <c r="A1145" s="12"/>
      <c r="B1145" s="12"/>
      <c r="C1145" s="12"/>
      <c r="D1145" s="12"/>
      <c r="E1145" s="12"/>
      <c r="F1145" s="12"/>
      <c r="G1145" s="12"/>
      <c r="J1145" s="12"/>
      <c r="Q1145" s="12"/>
    </row>
    <row r="1146" spans="1:17" s="13" customFormat="1">
      <c r="A1146" s="12"/>
      <c r="B1146" s="12"/>
      <c r="C1146" s="12"/>
      <c r="D1146" s="12"/>
      <c r="E1146" s="12"/>
      <c r="F1146" s="12"/>
      <c r="G1146" s="12"/>
      <c r="J1146" s="12"/>
      <c r="Q1146" s="12"/>
    </row>
    <row r="1147" spans="1:17" s="13" customFormat="1">
      <c r="A1147" s="12"/>
      <c r="B1147" s="12"/>
      <c r="C1147" s="12"/>
      <c r="D1147" s="12"/>
      <c r="E1147" s="12"/>
      <c r="F1147" s="12"/>
      <c r="G1147" s="12"/>
      <c r="J1147" s="12"/>
      <c r="Q1147" s="12"/>
    </row>
    <row r="1148" spans="1:17" s="13" customFormat="1">
      <c r="A1148" s="12"/>
      <c r="B1148" s="12"/>
      <c r="C1148" s="12"/>
      <c r="D1148" s="12"/>
      <c r="E1148" s="12"/>
      <c r="F1148" s="12"/>
      <c r="G1148" s="12"/>
      <c r="J1148" s="12"/>
      <c r="Q1148" s="12"/>
    </row>
    <row r="1149" spans="1:17" s="13" customFormat="1">
      <c r="A1149" s="12"/>
      <c r="B1149" s="12"/>
      <c r="C1149" s="12"/>
      <c r="D1149" s="12"/>
      <c r="E1149" s="12"/>
      <c r="F1149" s="12"/>
      <c r="G1149" s="12"/>
      <c r="J1149" s="12"/>
      <c r="Q1149" s="12"/>
    </row>
    <row r="1150" spans="1:17" s="13" customFormat="1">
      <c r="A1150" s="12"/>
      <c r="B1150" s="12"/>
      <c r="C1150" s="12"/>
      <c r="D1150" s="12"/>
      <c r="E1150" s="12"/>
      <c r="F1150" s="12"/>
      <c r="G1150" s="12"/>
      <c r="J1150" s="12"/>
      <c r="Q1150" s="12"/>
    </row>
    <row r="1151" spans="1:17" s="13" customFormat="1">
      <c r="A1151" s="12"/>
      <c r="B1151" s="12"/>
      <c r="C1151" s="12"/>
      <c r="D1151" s="12"/>
      <c r="E1151" s="12"/>
      <c r="F1151" s="12"/>
      <c r="G1151" s="12"/>
      <c r="J1151" s="12"/>
      <c r="Q1151" s="12"/>
    </row>
    <row r="1152" spans="1:17" s="13" customFormat="1">
      <c r="A1152" s="12"/>
      <c r="B1152" s="12"/>
      <c r="C1152" s="12"/>
      <c r="D1152" s="12"/>
      <c r="E1152" s="12"/>
      <c r="F1152" s="12"/>
      <c r="G1152" s="12"/>
      <c r="J1152" s="12"/>
      <c r="Q1152" s="12"/>
    </row>
    <row r="1153" spans="1:17" s="13" customFormat="1">
      <c r="A1153" s="12"/>
      <c r="B1153" s="12"/>
      <c r="C1153" s="12"/>
      <c r="D1153" s="12"/>
      <c r="E1153" s="12"/>
      <c r="F1153" s="12"/>
      <c r="G1153" s="12"/>
      <c r="J1153" s="12"/>
      <c r="Q1153" s="12"/>
    </row>
    <row r="1154" spans="1:17" s="13" customFormat="1">
      <c r="A1154" s="12"/>
      <c r="B1154" s="12"/>
      <c r="C1154" s="12"/>
      <c r="D1154" s="12"/>
      <c r="E1154" s="12"/>
      <c r="F1154" s="12"/>
      <c r="G1154" s="12"/>
      <c r="J1154" s="12"/>
      <c r="Q1154" s="12"/>
    </row>
    <row r="1155" spans="1:17" s="13" customFormat="1">
      <c r="A1155" s="12"/>
      <c r="B1155" s="12"/>
      <c r="C1155" s="12"/>
      <c r="D1155" s="12"/>
      <c r="E1155" s="12"/>
      <c r="F1155" s="12"/>
      <c r="G1155" s="12"/>
      <c r="J1155" s="12"/>
      <c r="Q1155" s="12"/>
    </row>
    <row r="1156" spans="1:17" s="13" customFormat="1">
      <c r="A1156" s="12"/>
      <c r="B1156" s="12"/>
      <c r="C1156" s="12"/>
      <c r="D1156" s="12"/>
      <c r="E1156" s="12"/>
      <c r="F1156" s="12"/>
      <c r="G1156" s="12"/>
      <c r="J1156" s="12"/>
      <c r="Q1156" s="12"/>
    </row>
    <row r="1157" spans="1:17" s="13" customFormat="1">
      <c r="A1157" s="12"/>
      <c r="B1157" s="12"/>
      <c r="C1157" s="12"/>
      <c r="D1157" s="12"/>
      <c r="E1157" s="12"/>
      <c r="F1157" s="12"/>
      <c r="G1157" s="12"/>
      <c r="J1157" s="12"/>
      <c r="Q1157" s="12"/>
    </row>
    <row r="1158" spans="1:17" s="13" customFormat="1">
      <c r="A1158" s="12"/>
      <c r="B1158" s="12"/>
      <c r="C1158" s="12"/>
      <c r="D1158" s="12"/>
      <c r="E1158" s="12"/>
      <c r="F1158" s="12"/>
      <c r="G1158" s="12"/>
      <c r="J1158" s="12"/>
      <c r="Q1158" s="12"/>
    </row>
    <row r="1159" spans="1:17" s="13" customFormat="1">
      <c r="A1159" s="12"/>
      <c r="B1159" s="12"/>
      <c r="C1159" s="12"/>
      <c r="D1159" s="12"/>
      <c r="E1159" s="12"/>
      <c r="F1159" s="12"/>
      <c r="G1159" s="12"/>
      <c r="J1159" s="12"/>
      <c r="Q1159" s="12"/>
    </row>
    <row r="1160" spans="1:17" s="13" customFormat="1">
      <c r="A1160" s="12"/>
      <c r="B1160" s="12"/>
      <c r="C1160" s="12"/>
      <c r="D1160" s="12"/>
      <c r="E1160" s="12"/>
      <c r="F1160" s="12"/>
      <c r="G1160" s="12"/>
      <c r="J1160" s="12"/>
      <c r="Q1160" s="12"/>
    </row>
    <row r="1161" spans="1:17" s="13" customFormat="1">
      <c r="A1161" s="12"/>
      <c r="B1161" s="12"/>
      <c r="C1161" s="12"/>
      <c r="D1161" s="12"/>
      <c r="E1161" s="12"/>
      <c r="F1161" s="12"/>
      <c r="G1161" s="12"/>
      <c r="J1161" s="12"/>
      <c r="Q1161" s="12"/>
    </row>
    <row r="1162" spans="1:17" s="13" customFormat="1">
      <c r="A1162" s="12"/>
      <c r="B1162" s="12"/>
      <c r="C1162" s="12"/>
      <c r="D1162" s="12"/>
      <c r="E1162" s="12"/>
      <c r="F1162" s="12"/>
      <c r="G1162" s="12"/>
      <c r="J1162" s="12"/>
      <c r="Q1162" s="12"/>
    </row>
    <row r="1163" spans="1:17" s="13" customFormat="1">
      <c r="A1163" s="12"/>
      <c r="B1163" s="12"/>
      <c r="C1163" s="12"/>
      <c r="D1163" s="12"/>
      <c r="E1163" s="12"/>
      <c r="F1163" s="12"/>
      <c r="G1163" s="12"/>
      <c r="J1163" s="12"/>
      <c r="Q1163" s="12"/>
    </row>
    <row r="1164" spans="1:17" s="13" customFormat="1">
      <c r="A1164" s="12"/>
      <c r="B1164" s="12"/>
      <c r="C1164" s="12"/>
      <c r="D1164" s="12"/>
      <c r="E1164" s="12"/>
      <c r="F1164" s="12"/>
      <c r="G1164" s="12"/>
      <c r="J1164" s="12"/>
      <c r="Q1164" s="12"/>
    </row>
    <row r="1165" spans="1:17" s="13" customFormat="1">
      <c r="A1165" s="12"/>
      <c r="B1165" s="12"/>
      <c r="C1165" s="12"/>
      <c r="D1165" s="12"/>
      <c r="E1165" s="12"/>
      <c r="F1165" s="12"/>
      <c r="G1165" s="12"/>
      <c r="J1165" s="12"/>
      <c r="Q1165" s="12"/>
    </row>
    <row r="1166" spans="1:17" s="13" customFormat="1">
      <c r="A1166" s="12"/>
      <c r="B1166" s="12"/>
      <c r="C1166" s="12"/>
      <c r="D1166" s="12"/>
      <c r="E1166" s="12"/>
      <c r="F1166" s="12"/>
      <c r="G1166" s="12"/>
      <c r="J1166" s="12"/>
      <c r="Q1166" s="12"/>
    </row>
    <row r="1167" spans="1:17" s="13" customFormat="1">
      <c r="A1167" s="12"/>
      <c r="B1167" s="12"/>
      <c r="C1167" s="12"/>
      <c r="D1167" s="12"/>
      <c r="E1167" s="12"/>
      <c r="F1167" s="12"/>
      <c r="G1167" s="12"/>
      <c r="J1167" s="12"/>
      <c r="Q1167" s="12"/>
    </row>
    <row r="1168" spans="1:17" s="13" customFormat="1">
      <c r="A1168" s="12"/>
      <c r="B1168" s="12"/>
      <c r="C1168" s="12"/>
      <c r="D1168" s="12"/>
      <c r="E1168" s="12"/>
      <c r="F1168" s="12"/>
      <c r="G1168" s="12"/>
      <c r="J1168" s="12"/>
      <c r="Q1168" s="12"/>
    </row>
    <row r="1169" spans="1:17" s="13" customFormat="1">
      <c r="A1169" s="12"/>
      <c r="B1169" s="12"/>
      <c r="C1169" s="12"/>
      <c r="D1169" s="12"/>
      <c r="E1169" s="12"/>
      <c r="F1169" s="12"/>
      <c r="G1169" s="12"/>
      <c r="J1169" s="12"/>
      <c r="Q1169" s="12"/>
    </row>
    <row r="1170" spans="1:17" s="13" customFormat="1">
      <c r="A1170" s="12"/>
      <c r="B1170" s="12"/>
      <c r="C1170" s="12"/>
      <c r="D1170" s="12"/>
      <c r="E1170" s="12"/>
      <c r="F1170" s="12"/>
      <c r="G1170" s="12"/>
      <c r="J1170" s="12"/>
      <c r="Q1170" s="12"/>
    </row>
    <row r="1171" spans="1:17" s="13" customFormat="1">
      <c r="A1171" s="12"/>
      <c r="B1171" s="12"/>
      <c r="C1171" s="12"/>
      <c r="D1171" s="12"/>
      <c r="E1171" s="12"/>
      <c r="F1171" s="12"/>
      <c r="G1171" s="12"/>
      <c r="J1171" s="12"/>
      <c r="Q1171" s="12"/>
    </row>
    <row r="1172" spans="1:17" s="13" customFormat="1">
      <c r="A1172" s="12"/>
      <c r="B1172" s="12"/>
      <c r="C1172" s="12"/>
      <c r="D1172" s="12"/>
      <c r="E1172" s="12"/>
      <c r="F1172" s="12"/>
      <c r="G1172" s="12"/>
      <c r="J1172" s="12"/>
      <c r="Q1172" s="12"/>
    </row>
    <row r="1173" spans="1:17" s="13" customFormat="1">
      <c r="A1173" s="12"/>
      <c r="B1173" s="12"/>
      <c r="C1173" s="12"/>
      <c r="D1173" s="12"/>
      <c r="E1173" s="12"/>
      <c r="F1173" s="12"/>
      <c r="G1173" s="12"/>
      <c r="J1173" s="12"/>
      <c r="Q1173" s="12"/>
    </row>
    <row r="1174" spans="1:17" s="13" customFormat="1">
      <c r="A1174" s="12"/>
      <c r="B1174" s="12"/>
      <c r="C1174" s="12"/>
      <c r="D1174" s="12"/>
      <c r="E1174" s="12"/>
      <c r="F1174" s="12"/>
      <c r="G1174" s="12"/>
      <c r="J1174" s="12"/>
      <c r="Q1174" s="12"/>
    </row>
    <row r="1175" spans="1:17" s="13" customFormat="1">
      <c r="A1175" s="12"/>
      <c r="B1175" s="12"/>
      <c r="C1175" s="12"/>
      <c r="D1175" s="12"/>
      <c r="E1175" s="12"/>
      <c r="F1175" s="12"/>
      <c r="G1175" s="12"/>
      <c r="J1175" s="12"/>
      <c r="Q1175" s="12"/>
    </row>
    <row r="1176" spans="1:17" s="13" customFormat="1">
      <c r="A1176" s="12"/>
      <c r="B1176" s="12"/>
      <c r="C1176" s="12"/>
      <c r="D1176" s="12"/>
      <c r="E1176" s="12"/>
      <c r="F1176" s="12"/>
      <c r="G1176" s="12"/>
      <c r="J1176" s="12"/>
      <c r="Q1176" s="12"/>
    </row>
    <row r="1177" spans="1:17" s="13" customFormat="1">
      <c r="A1177" s="12"/>
      <c r="B1177" s="12"/>
      <c r="C1177" s="12"/>
      <c r="D1177" s="12"/>
      <c r="E1177" s="12"/>
      <c r="F1177" s="12"/>
      <c r="G1177" s="12"/>
      <c r="J1177" s="12"/>
      <c r="Q1177" s="12"/>
    </row>
    <row r="1178" spans="1:17" s="13" customFormat="1">
      <c r="A1178" s="12"/>
      <c r="B1178" s="12"/>
      <c r="C1178" s="12"/>
      <c r="D1178" s="12"/>
      <c r="E1178" s="12"/>
      <c r="F1178" s="12"/>
      <c r="G1178" s="12"/>
      <c r="J1178" s="12"/>
      <c r="Q1178" s="12"/>
    </row>
    <row r="1179" spans="1:17" s="13" customFormat="1">
      <c r="A1179" s="12"/>
      <c r="B1179" s="12"/>
      <c r="C1179" s="12"/>
      <c r="D1179" s="12"/>
      <c r="E1179" s="12"/>
      <c r="F1179" s="12"/>
      <c r="G1179" s="12"/>
      <c r="J1179" s="12"/>
      <c r="Q1179" s="12"/>
    </row>
    <row r="1180" spans="1:17" s="13" customFormat="1">
      <c r="A1180" s="12"/>
      <c r="B1180" s="12"/>
      <c r="C1180" s="12"/>
      <c r="D1180" s="12"/>
      <c r="E1180" s="12"/>
      <c r="F1180" s="12"/>
      <c r="G1180" s="12"/>
      <c r="J1180" s="12"/>
      <c r="Q1180" s="12"/>
    </row>
    <row r="1181" spans="1:17" s="13" customFormat="1">
      <c r="A1181" s="12"/>
      <c r="B1181" s="12"/>
      <c r="C1181" s="12"/>
      <c r="D1181" s="12"/>
      <c r="E1181" s="12"/>
      <c r="F1181" s="12"/>
      <c r="G1181" s="12"/>
      <c r="J1181" s="12"/>
      <c r="Q1181" s="12"/>
    </row>
    <row r="1182" spans="1:17" s="13" customFormat="1">
      <c r="A1182" s="12"/>
      <c r="B1182" s="12"/>
      <c r="C1182" s="12"/>
      <c r="D1182" s="12"/>
      <c r="E1182" s="12"/>
      <c r="F1182" s="12"/>
      <c r="G1182" s="12"/>
      <c r="J1182" s="12"/>
      <c r="Q1182" s="12"/>
    </row>
    <row r="1183" spans="1:17" s="13" customFormat="1">
      <c r="A1183" s="12"/>
      <c r="B1183" s="12"/>
      <c r="C1183" s="12"/>
      <c r="D1183" s="12"/>
      <c r="E1183" s="12"/>
      <c r="F1183" s="12"/>
      <c r="G1183" s="12"/>
      <c r="J1183" s="12"/>
      <c r="Q1183" s="12"/>
    </row>
    <row r="1184" spans="1:17" s="13" customFormat="1">
      <c r="A1184" s="12"/>
      <c r="B1184" s="12"/>
      <c r="C1184" s="12"/>
      <c r="D1184" s="12"/>
      <c r="E1184" s="12"/>
      <c r="F1184" s="12"/>
      <c r="G1184" s="12"/>
      <c r="J1184" s="12"/>
      <c r="Q1184" s="12"/>
    </row>
    <row r="1185" spans="1:17" s="13" customFormat="1">
      <c r="A1185" s="12"/>
      <c r="B1185" s="12"/>
      <c r="C1185" s="12"/>
      <c r="D1185" s="12"/>
      <c r="E1185" s="12"/>
      <c r="F1185" s="12"/>
      <c r="G1185" s="12"/>
      <c r="J1185" s="12"/>
      <c r="Q1185" s="12"/>
    </row>
    <row r="1186" spans="1:17" s="13" customFormat="1">
      <c r="A1186" s="12"/>
      <c r="B1186" s="12"/>
      <c r="C1186" s="12"/>
      <c r="D1186" s="12"/>
      <c r="E1186" s="12"/>
      <c r="F1186" s="12"/>
      <c r="G1186" s="12"/>
      <c r="J1186" s="12"/>
      <c r="Q1186" s="12"/>
    </row>
    <row r="1187" spans="1:17" s="13" customFormat="1">
      <c r="A1187" s="12"/>
      <c r="B1187" s="12"/>
      <c r="C1187" s="12"/>
      <c r="D1187" s="12"/>
      <c r="E1187" s="12"/>
      <c r="F1187" s="12"/>
      <c r="G1187" s="12"/>
      <c r="J1187" s="12"/>
      <c r="Q1187" s="12"/>
    </row>
    <row r="1188" spans="1:17" s="13" customFormat="1">
      <c r="A1188" s="12"/>
      <c r="B1188" s="12"/>
      <c r="C1188" s="12"/>
      <c r="D1188" s="12"/>
      <c r="E1188" s="12"/>
      <c r="F1188" s="12"/>
      <c r="G1188" s="12"/>
      <c r="J1188" s="12"/>
      <c r="Q1188" s="12"/>
    </row>
    <row r="1189" spans="1:17" s="13" customFormat="1">
      <c r="A1189" s="12"/>
      <c r="B1189" s="12"/>
      <c r="C1189" s="12"/>
      <c r="D1189" s="12"/>
      <c r="E1189" s="12"/>
      <c r="F1189" s="12"/>
      <c r="G1189" s="12"/>
      <c r="J1189" s="12"/>
      <c r="Q1189" s="12"/>
    </row>
    <row r="1190" spans="1:17" s="13" customFormat="1">
      <c r="A1190" s="12"/>
      <c r="B1190" s="12"/>
      <c r="C1190" s="12"/>
      <c r="D1190" s="12"/>
      <c r="E1190" s="12"/>
      <c r="F1190" s="12"/>
      <c r="G1190" s="12"/>
      <c r="J1190" s="12"/>
      <c r="Q1190" s="12"/>
    </row>
    <row r="1191" spans="1:17" s="13" customFormat="1">
      <c r="A1191" s="12"/>
      <c r="B1191" s="12"/>
      <c r="C1191" s="12"/>
      <c r="D1191" s="12"/>
      <c r="E1191" s="12"/>
      <c r="F1191" s="12"/>
      <c r="G1191" s="12"/>
      <c r="J1191" s="12"/>
      <c r="Q1191" s="12"/>
    </row>
    <row r="1192" spans="1:17" s="13" customFormat="1">
      <c r="A1192" s="12"/>
      <c r="B1192" s="12"/>
      <c r="C1192" s="12"/>
      <c r="D1192" s="12"/>
      <c r="E1192" s="12"/>
      <c r="F1192" s="12"/>
      <c r="G1192" s="12"/>
      <c r="J1192" s="12"/>
      <c r="Q1192" s="12"/>
    </row>
    <row r="1193" spans="1:17" s="13" customFormat="1">
      <c r="A1193" s="12"/>
      <c r="B1193" s="12"/>
      <c r="C1193" s="12"/>
      <c r="D1193" s="12"/>
      <c r="E1193" s="12"/>
      <c r="F1193" s="12"/>
      <c r="G1193" s="12"/>
      <c r="J1193" s="12"/>
      <c r="Q1193" s="12"/>
    </row>
    <row r="1194" spans="1:17" s="13" customFormat="1">
      <c r="A1194" s="12"/>
      <c r="B1194" s="12"/>
      <c r="C1194" s="12"/>
      <c r="D1194" s="12"/>
      <c r="E1194" s="12"/>
      <c r="F1194" s="12"/>
      <c r="G1194" s="12"/>
      <c r="J1194" s="12"/>
      <c r="Q1194" s="12"/>
    </row>
    <row r="1195" spans="1:17" s="13" customFormat="1">
      <c r="A1195" s="12"/>
      <c r="B1195" s="12"/>
      <c r="C1195" s="12"/>
      <c r="D1195" s="12"/>
      <c r="E1195" s="12"/>
      <c r="F1195" s="12"/>
      <c r="G1195" s="12"/>
      <c r="J1195" s="12"/>
      <c r="Q1195" s="12"/>
    </row>
    <row r="1196" spans="1:17" s="13" customFormat="1">
      <c r="A1196" s="12"/>
      <c r="B1196" s="12"/>
      <c r="C1196" s="12"/>
      <c r="D1196" s="12"/>
      <c r="E1196" s="12"/>
      <c r="F1196" s="12"/>
      <c r="G1196" s="12"/>
      <c r="J1196" s="12"/>
      <c r="Q1196" s="12"/>
    </row>
    <row r="1197" spans="1:17" s="13" customFormat="1">
      <c r="A1197" s="12"/>
      <c r="B1197" s="12"/>
      <c r="C1197" s="12"/>
      <c r="D1197" s="12"/>
      <c r="E1197" s="12"/>
      <c r="F1197" s="12"/>
      <c r="G1197" s="12"/>
      <c r="J1197" s="12"/>
      <c r="Q1197" s="12"/>
    </row>
    <row r="1198" spans="1:17" s="13" customFormat="1">
      <c r="A1198" s="12"/>
      <c r="B1198" s="12"/>
      <c r="C1198" s="12"/>
      <c r="D1198" s="12"/>
      <c r="E1198" s="12"/>
      <c r="F1198" s="12"/>
      <c r="G1198" s="12"/>
      <c r="J1198" s="12"/>
      <c r="Q1198" s="12"/>
    </row>
    <row r="1199" spans="1:17" s="13" customFormat="1">
      <c r="A1199" s="12"/>
      <c r="B1199" s="12"/>
      <c r="C1199" s="12"/>
      <c r="D1199" s="12"/>
      <c r="E1199" s="12"/>
      <c r="F1199" s="12"/>
      <c r="G1199" s="12"/>
      <c r="J1199" s="12"/>
      <c r="Q1199" s="12"/>
    </row>
    <row r="1200" spans="1:17" s="13" customFormat="1">
      <c r="A1200" s="12"/>
      <c r="B1200" s="12"/>
      <c r="C1200" s="12"/>
      <c r="D1200" s="12"/>
      <c r="E1200" s="12"/>
      <c r="F1200" s="12"/>
      <c r="G1200" s="12"/>
      <c r="J1200" s="12"/>
      <c r="Q1200" s="12"/>
    </row>
    <row r="1201" spans="1:17" s="13" customFormat="1">
      <c r="A1201" s="12"/>
      <c r="B1201" s="12"/>
      <c r="C1201" s="12"/>
      <c r="D1201" s="12"/>
      <c r="E1201" s="12"/>
      <c r="F1201" s="12"/>
      <c r="G1201" s="12"/>
      <c r="J1201" s="12"/>
      <c r="Q1201" s="12"/>
    </row>
    <row r="1202" spans="1:17" s="13" customFormat="1">
      <c r="A1202" s="12"/>
      <c r="B1202" s="12"/>
      <c r="C1202" s="12"/>
      <c r="D1202" s="12"/>
      <c r="E1202" s="12"/>
      <c r="F1202" s="12"/>
      <c r="G1202" s="12"/>
      <c r="J1202" s="12"/>
      <c r="Q1202" s="12"/>
    </row>
    <row r="1203" spans="1:17" s="13" customFormat="1">
      <c r="A1203" s="12"/>
      <c r="B1203" s="12"/>
      <c r="C1203" s="12"/>
      <c r="D1203" s="12"/>
      <c r="E1203" s="12"/>
      <c r="F1203" s="12"/>
      <c r="G1203" s="12"/>
      <c r="J1203" s="12"/>
      <c r="Q1203" s="12"/>
    </row>
    <row r="1204" spans="1:17" s="13" customFormat="1">
      <c r="A1204" s="12"/>
      <c r="B1204" s="12"/>
      <c r="C1204" s="12"/>
      <c r="D1204" s="12"/>
      <c r="E1204" s="12"/>
      <c r="F1204" s="12"/>
      <c r="G1204" s="12"/>
      <c r="J1204" s="12"/>
      <c r="Q1204" s="12"/>
    </row>
    <row r="1205" spans="1:17" s="13" customFormat="1">
      <c r="A1205" s="12"/>
      <c r="B1205" s="12"/>
      <c r="C1205" s="12"/>
      <c r="D1205" s="12"/>
      <c r="E1205" s="12"/>
      <c r="F1205" s="12"/>
      <c r="G1205" s="12"/>
      <c r="J1205" s="12"/>
      <c r="Q1205" s="12"/>
    </row>
    <row r="1206" spans="1:17" s="13" customFormat="1">
      <c r="A1206" s="12"/>
      <c r="B1206" s="12"/>
      <c r="C1206" s="12"/>
      <c r="D1206" s="12"/>
      <c r="E1206" s="12"/>
      <c r="F1206" s="12"/>
      <c r="G1206" s="12"/>
      <c r="J1206" s="12"/>
      <c r="Q1206" s="12"/>
    </row>
    <row r="1207" spans="1:17" s="13" customFormat="1">
      <c r="A1207" s="12"/>
      <c r="B1207" s="12"/>
      <c r="C1207" s="12"/>
      <c r="D1207" s="12"/>
      <c r="E1207" s="12"/>
      <c r="F1207" s="12"/>
      <c r="G1207" s="12"/>
      <c r="J1207" s="12"/>
      <c r="Q1207" s="12"/>
    </row>
    <row r="1208" spans="1:17" s="13" customFormat="1">
      <c r="A1208" s="12"/>
      <c r="B1208" s="12"/>
      <c r="C1208" s="12"/>
      <c r="D1208" s="12"/>
      <c r="E1208" s="12"/>
      <c r="F1208" s="12"/>
      <c r="G1208" s="12"/>
      <c r="J1208" s="12"/>
      <c r="Q1208" s="12"/>
    </row>
    <row r="1209" spans="1:17" s="13" customFormat="1">
      <c r="A1209" s="12"/>
      <c r="B1209" s="12"/>
      <c r="C1209" s="12"/>
      <c r="D1209" s="12"/>
      <c r="E1209" s="12"/>
      <c r="F1209" s="12"/>
      <c r="G1209" s="12"/>
      <c r="J1209" s="12"/>
      <c r="Q1209" s="12"/>
    </row>
    <row r="1210" spans="1:17" s="13" customFormat="1">
      <c r="A1210" s="12"/>
      <c r="B1210" s="12"/>
      <c r="C1210" s="12"/>
      <c r="D1210" s="12"/>
      <c r="E1210" s="12"/>
      <c r="F1210" s="12"/>
      <c r="G1210" s="12"/>
      <c r="J1210" s="12"/>
      <c r="Q1210" s="12"/>
    </row>
    <row r="1211" spans="1:17" s="13" customFormat="1">
      <c r="A1211" s="12"/>
      <c r="B1211" s="12"/>
      <c r="C1211" s="12"/>
      <c r="D1211" s="12"/>
      <c r="E1211" s="12"/>
      <c r="F1211" s="12"/>
      <c r="G1211" s="12"/>
      <c r="J1211" s="12"/>
      <c r="Q1211" s="12"/>
    </row>
    <row r="1212" spans="1:17" s="13" customFormat="1">
      <c r="A1212" s="12"/>
      <c r="B1212" s="12"/>
      <c r="C1212" s="12"/>
      <c r="D1212" s="12"/>
      <c r="E1212" s="12"/>
      <c r="F1212" s="12"/>
      <c r="G1212" s="12"/>
      <c r="J1212" s="12"/>
      <c r="Q1212" s="12"/>
    </row>
    <row r="1213" spans="1:17" s="13" customFormat="1">
      <c r="A1213" s="12"/>
      <c r="B1213" s="12"/>
      <c r="C1213" s="12"/>
      <c r="D1213" s="12"/>
      <c r="E1213" s="12"/>
      <c r="F1213" s="12"/>
      <c r="G1213" s="12"/>
      <c r="J1213" s="12"/>
      <c r="Q1213" s="12"/>
    </row>
    <row r="1214" spans="1:17" s="13" customFormat="1">
      <c r="A1214" s="12"/>
      <c r="B1214" s="12"/>
      <c r="C1214" s="12"/>
      <c r="D1214" s="12"/>
      <c r="E1214" s="12"/>
      <c r="F1214" s="12"/>
      <c r="G1214" s="12"/>
      <c r="J1214" s="12"/>
      <c r="Q1214" s="12"/>
    </row>
    <row r="1215" spans="1:17" s="13" customFormat="1">
      <c r="A1215" s="12"/>
      <c r="B1215" s="12"/>
      <c r="C1215" s="12"/>
      <c r="D1215" s="12"/>
      <c r="E1215" s="12"/>
      <c r="F1215" s="12"/>
      <c r="G1215" s="12"/>
      <c r="J1215" s="12"/>
      <c r="Q1215" s="12"/>
    </row>
    <row r="1216" spans="1:17" s="13" customFormat="1">
      <c r="A1216" s="12"/>
      <c r="B1216" s="12"/>
      <c r="C1216" s="12"/>
      <c r="D1216" s="12"/>
      <c r="E1216" s="12"/>
      <c r="F1216" s="12"/>
      <c r="G1216" s="12"/>
      <c r="J1216" s="12"/>
      <c r="Q1216" s="12"/>
    </row>
    <row r="1217" spans="1:17" s="13" customFormat="1">
      <c r="A1217" s="12"/>
      <c r="B1217" s="12"/>
      <c r="C1217" s="12"/>
      <c r="D1217" s="12"/>
      <c r="E1217" s="12"/>
      <c r="F1217" s="12"/>
      <c r="G1217" s="12"/>
      <c r="J1217" s="12"/>
      <c r="Q1217" s="12"/>
    </row>
    <row r="1218" spans="1:17" s="13" customFormat="1">
      <c r="A1218" s="12"/>
      <c r="B1218" s="12"/>
      <c r="C1218" s="12"/>
      <c r="D1218" s="12"/>
      <c r="E1218" s="12"/>
      <c r="F1218" s="12"/>
      <c r="G1218" s="12"/>
      <c r="J1218" s="12"/>
      <c r="Q1218" s="12"/>
    </row>
    <row r="1219" spans="1:17" s="13" customFormat="1">
      <c r="A1219" s="12"/>
      <c r="B1219" s="12"/>
      <c r="C1219" s="12"/>
      <c r="D1219" s="12"/>
      <c r="E1219" s="12"/>
      <c r="F1219" s="12"/>
      <c r="G1219" s="12"/>
      <c r="J1219" s="12"/>
      <c r="Q1219" s="12"/>
    </row>
    <row r="1220" spans="1:17" s="13" customFormat="1">
      <c r="A1220" s="12"/>
      <c r="B1220" s="12"/>
      <c r="C1220" s="12"/>
      <c r="D1220" s="12"/>
      <c r="E1220" s="12"/>
      <c r="F1220" s="12"/>
      <c r="G1220" s="12"/>
      <c r="J1220" s="12"/>
      <c r="Q1220" s="12"/>
    </row>
    <row r="1221" spans="1:17" s="13" customFormat="1">
      <c r="A1221" s="12"/>
      <c r="B1221" s="12"/>
      <c r="C1221" s="12"/>
      <c r="D1221" s="12"/>
      <c r="E1221" s="12"/>
      <c r="F1221" s="12"/>
      <c r="G1221" s="12"/>
      <c r="J1221" s="12"/>
      <c r="Q1221" s="12"/>
    </row>
    <row r="1222" spans="1:17" s="13" customFormat="1">
      <c r="A1222" s="12"/>
      <c r="B1222" s="12"/>
      <c r="C1222" s="12"/>
      <c r="D1222" s="12"/>
      <c r="E1222" s="12"/>
      <c r="F1222" s="12"/>
      <c r="G1222" s="12"/>
      <c r="J1222" s="12"/>
      <c r="Q1222" s="12"/>
    </row>
    <row r="1223" spans="1:17" s="13" customFormat="1">
      <c r="A1223" s="12"/>
      <c r="B1223" s="12"/>
      <c r="C1223" s="12"/>
      <c r="D1223" s="12"/>
      <c r="E1223" s="12"/>
      <c r="F1223" s="12"/>
      <c r="G1223" s="12"/>
      <c r="J1223" s="12"/>
      <c r="Q1223" s="12"/>
    </row>
    <row r="1224" spans="1:17" s="13" customFormat="1">
      <c r="A1224" s="12"/>
      <c r="B1224" s="12"/>
      <c r="C1224" s="12"/>
      <c r="D1224" s="12"/>
      <c r="E1224" s="12"/>
      <c r="F1224" s="12"/>
      <c r="G1224" s="12"/>
      <c r="J1224" s="12"/>
      <c r="Q1224" s="12"/>
    </row>
    <row r="1225" spans="1:17" s="13" customFormat="1">
      <c r="A1225" s="12"/>
      <c r="B1225" s="12"/>
      <c r="C1225" s="12"/>
      <c r="D1225" s="12"/>
      <c r="E1225" s="12"/>
      <c r="F1225" s="12"/>
      <c r="G1225" s="12"/>
      <c r="J1225" s="12"/>
      <c r="Q1225" s="12"/>
    </row>
    <row r="1226" spans="1:17" s="13" customFormat="1">
      <c r="A1226" s="12"/>
      <c r="B1226" s="12"/>
      <c r="C1226" s="12"/>
      <c r="D1226" s="12"/>
      <c r="E1226" s="12"/>
      <c r="F1226" s="12"/>
      <c r="G1226" s="12"/>
      <c r="J1226" s="12"/>
      <c r="Q1226" s="12"/>
    </row>
    <row r="1227" spans="1:17" s="13" customFormat="1">
      <c r="A1227" s="12"/>
      <c r="B1227" s="12"/>
      <c r="C1227" s="12"/>
      <c r="D1227" s="12"/>
      <c r="E1227" s="12"/>
      <c r="F1227" s="12"/>
      <c r="G1227" s="12"/>
      <c r="J1227" s="12"/>
      <c r="Q1227" s="12"/>
    </row>
    <row r="1228" spans="1:17" s="13" customFormat="1">
      <c r="A1228" s="12"/>
      <c r="B1228" s="12"/>
      <c r="C1228" s="12"/>
      <c r="D1228" s="12"/>
      <c r="E1228" s="12"/>
      <c r="F1228" s="12"/>
      <c r="G1228" s="12"/>
      <c r="J1228" s="12"/>
      <c r="Q1228" s="12"/>
    </row>
    <row r="1229" spans="1:17" s="13" customFormat="1">
      <c r="A1229" s="12"/>
      <c r="B1229" s="12"/>
      <c r="C1229" s="12"/>
      <c r="D1229" s="12"/>
      <c r="E1229" s="12"/>
      <c r="F1229" s="12"/>
      <c r="G1229" s="12"/>
      <c r="J1229" s="12"/>
      <c r="Q1229" s="12"/>
    </row>
    <row r="1230" spans="1:17" s="13" customFormat="1">
      <c r="A1230" s="12"/>
      <c r="B1230" s="12"/>
      <c r="C1230" s="12"/>
      <c r="D1230" s="12"/>
      <c r="E1230" s="12"/>
      <c r="F1230" s="12"/>
      <c r="G1230" s="12"/>
      <c r="J1230" s="12"/>
      <c r="Q1230" s="12"/>
    </row>
    <row r="1231" spans="1:17" s="13" customFormat="1">
      <c r="A1231" s="12"/>
      <c r="B1231" s="12"/>
      <c r="C1231" s="12"/>
      <c r="D1231" s="12"/>
      <c r="E1231" s="12"/>
      <c r="F1231" s="12"/>
      <c r="G1231" s="12"/>
      <c r="J1231" s="12"/>
      <c r="Q1231" s="12"/>
    </row>
    <row r="1232" spans="1:17" s="13" customFormat="1">
      <c r="A1232" s="12"/>
      <c r="B1232" s="12"/>
      <c r="C1232" s="12"/>
      <c r="D1232" s="12"/>
      <c r="E1232" s="12"/>
      <c r="F1232" s="12"/>
      <c r="G1232" s="12"/>
      <c r="J1232" s="12"/>
      <c r="Q1232" s="12"/>
    </row>
    <row r="1233" spans="1:17" s="13" customFormat="1">
      <c r="A1233" s="12"/>
      <c r="B1233" s="12"/>
      <c r="C1233" s="12"/>
      <c r="D1233" s="12"/>
      <c r="E1233" s="12"/>
      <c r="F1233" s="12"/>
      <c r="G1233" s="12"/>
      <c r="J1233" s="12"/>
      <c r="Q1233" s="12"/>
    </row>
    <row r="1234" spans="1:17" s="13" customFormat="1">
      <c r="A1234" s="12"/>
      <c r="B1234" s="12"/>
      <c r="C1234" s="12"/>
      <c r="D1234" s="12"/>
      <c r="E1234" s="12"/>
      <c r="F1234" s="12"/>
      <c r="G1234" s="12"/>
      <c r="J1234" s="12"/>
      <c r="Q1234" s="12"/>
    </row>
    <row r="1235" spans="1:17" s="13" customFormat="1">
      <c r="A1235" s="12"/>
      <c r="B1235" s="12"/>
      <c r="C1235" s="12"/>
      <c r="D1235" s="12"/>
      <c r="E1235" s="12"/>
      <c r="F1235" s="12"/>
      <c r="G1235" s="12"/>
      <c r="J1235" s="12"/>
      <c r="Q1235" s="12"/>
    </row>
    <row r="1236" spans="1:17" s="13" customFormat="1">
      <c r="A1236" s="12"/>
      <c r="B1236" s="12"/>
      <c r="C1236" s="12"/>
      <c r="D1236" s="12"/>
      <c r="E1236" s="12"/>
      <c r="F1236" s="12"/>
      <c r="G1236" s="12"/>
      <c r="J1236" s="12"/>
      <c r="Q1236" s="12"/>
    </row>
    <row r="1237" spans="1:17" s="13" customFormat="1">
      <c r="A1237" s="12"/>
      <c r="B1237" s="12"/>
      <c r="C1237" s="12"/>
      <c r="D1237" s="12"/>
      <c r="E1237" s="12"/>
      <c r="F1237" s="12"/>
      <c r="G1237" s="12"/>
      <c r="J1237" s="12"/>
      <c r="Q1237" s="12"/>
    </row>
    <row r="1238" spans="1:17" s="13" customFormat="1">
      <c r="A1238" s="12"/>
      <c r="B1238" s="12"/>
      <c r="C1238" s="12"/>
      <c r="D1238" s="12"/>
      <c r="E1238" s="12"/>
      <c r="F1238" s="12"/>
      <c r="G1238" s="12"/>
      <c r="J1238" s="12"/>
      <c r="Q1238" s="12"/>
    </row>
    <row r="1239" spans="1:17" s="13" customFormat="1">
      <c r="A1239" s="12"/>
      <c r="B1239" s="12"/>
      <c r="C1239" s="12"/>
      <c r="D1239" s="12"/>
      <c r="E1239" s="12"/>
      <c r="F1239" s="12"/>
      <c r="G1239" s="12"/>
      <c r="J1239" s="12"/>
      <c r="Q1239" s="12"/>
    </row>
    <row r="1240" spans="1:17" s="13" customFormat="1">
      <c r="A1240" s="12"/>
      <c r="B1240" s="12"/>
      <c r="C1240" s="12"/>
      <c r="D1240" s="12"/>
      <c r="E1240" s="12"/>
      <c r="F1240" s="12"/>
      <c r="G1240" s="12"/>
      <c r="J1240" s="12"/>
      <c r="Q1240" s="12"/>
    </row>
    <row r="1241" spans="1:17" s="13" customFormat="1">
      <c r="A1241" s="12"/>
      <c r="B1241" s="12"/>
      <c r="C1241" s="12"/>
      <c r="D1241" s="12"/>
      <c r="E1241" s="12"/>
      <c r="F1241" s="12"/>
      <c r="G1241" s="12"/>
      <c r="J1241" s="12"/>
      <c r="Q1241" s="12"/>
    </row>
    <row r="1242" spans="1:17" s="13" customFormat="1">
      <c r="A1242" s="12"/>
      <c r="B1242" s="12"/>
      <c r="C1242" s="12"/>
      <c r="D1242" s="12"/>
      <c r="E1242" s="12"/>
      <c r="F1242" s="12"/>
      <c r="G1242" s="12"/>
      <c r="J1242" s="12"/>
      <c r="Q1242" s="12"/>
    </row>
    <row r="1243" spans="1:17" s="13" customFormat="1">
      <c r="A1243" s="12"/>
      <c r="B1243" s="12"/>
      <c r="C1243" s="12"/>
      <c r="D1243" s="12"/>
      <c r="E1243" s="12"/>
      <c r="F1243" s="12"/>
      <c r="G1243" s="12"/>
      <c r="J1243" s="12"/>
      <c r="Q1243" s="12"/>
    </row>
    <row r="1244" spans="1:17" s="13" customFormat="1">
      <c r="A1244" s="12"/>
      <c r="B1244" s="12"/>
      <c r="C1244" s="12"/>
      <c r="D1244" s="12"/>
      <c r="E1244" s="12"/>
      <c r="F1244" s="12"/>
      <c r="G1244" s="12"/>
      <c r="J1244" s="12"/>
      <c r="Q1244" s="12"/>
    </row>
    <row r="1245" spans="1:17" s="13" customFormat="1">
      <c r="A1245" s="12"/>
      <c r="B1245" s="12"/>
      <c r="C1245" s="12"/>
      <c r="D1245" s="12"/>
      <c r="E1245" s="12"/>
      <c r="F1245" s="12"/>
      <c r="G1245" s="12"/>
      <c r="J1245" s="12"/>
      <c r="Q1245" s="12"/>
    </row>
    <row r="1246" spans="1:17" s="13" customFormat="1">
      <c r="A1246" s="12"/>
      <c r="B1246" s="12"/>
      <c r="C1246" s="12"/>
      <c r="D1246" s="12"/>
      <c r="E1246" s="12"/>
      <c r="F1246" s="12"/>
      <c r="G1246" s="12"/>
      <c r="J1246" s="12"/>
      <c r="Q1246" s="12"/>
    </row>
    <row r="1247" spans="1:17" s="13" customFormat="1">
      <c r="A1247" s="12"/>
      <c r="B1247" s="12"/>
      <c r="C1247" s="12"/>
      <c r="D1247" s="12"/>
      <c r="E1247" s="12"/>
      <c r="F1247" s="12"/>
      <c r="G1247" s="12"/>
      <c r="J1247" s="12"/>
      <c r="Q1247" s="12"/>
    </row>
    <row r="1248" spans="1:17" s="13" customFormat="1">
      <c r="A1248" s="12"/>
      <c r="B1248" s="12"/>
      <c r="C1248" s="12"/>
      <c r="D1248" s="12"/>
      <c r="E1248" s="12"/>
      <c r="F1248" s="12"/>
      <c r="G1248" s="12"/>
      <c r="J1248" s="12"/>
      <c r="Q1248" s="12"/>
    </row>
    <row r="1249" spans="1:17" s="13" customFormat="1">
      <c r="A1249" s="12"/>
      <c r="B1249" s="12"/>
      <c r="C1249" s="12"/>
      <c r="D1249" s="12"/>
      <c r="E1249" s="12"/>
      <c r="F1249" s="12"/>
      <c r="G1249" s="12"/>
      <c r="J1249" s="12"/>
      <c r="Q1249" s="12"/>
    </row>
    <row r="1250" spans="1:17" s="13" customFormat="1">
      <c r="A1250" s="12"/>
      <c r="B1250" s="12"/>
      <c r="C1250" s="12"/>
      <c r="D1250" s="12"/>
      <c r="E1250" s="12"/>
      <c r="F1250" s="12"/>
      <c r="G1250" s="12"/>
      <c r="J1250" s="12"/>
      <c r="Q1250" s="12"/>
    </row>
    <row r="1251" spans="1:17" s="13" customFormat="1">
      <c r="A1251" s="12"/>
      <c r="B1251" s="12"/>
      <c r="C1251" s="12"/>
      <c r="D1251" s="12"/>
      <c r="E1251" s="12"/>
      <c r="F1251" s="12"/>
      <c r="G1251" s="12"/>
      <c r="J1251" s="12"/>
      <c r="Q1251" s="12"/>
    </row>
    <row r="1252" spans="1:17" s="13" customFormat="1">
      <c r="A1252" s="12"/>
      <c r="B1252" s="12"/>
      <c r="C1252" s="12"/>
      <c r="D1252" s="12"/>
      <c r="E1252" s="12"/>
      <c r="F1252" s="12"/>
      <c r="G1252" s="12"/>
      <c r="J1252" s="12"/>
      <c r="Q1252" s="12"/>
    </row>
    <row r="1253" spans="1:17" s="13" customFormat="1">
      <c r="A1253" s="12"/>
      <c r="B1253" s="12"/>
      <c r="C1253" s="12"/>
      <c r="D1253" s="12"/>
      <c r="E1253" s="12"/>
      <c r="F1253" s="12"/>
      <c r="G1253" s="12"/>
      <c r="J1253" s="12"/>
      <c r="Q1253" s="12"/>
    </row>
    <row r="1254" spans="1:17" s="13" customFormat="1">
      <c r="A1254" s="12"/>
      <c r="B1254" s="12"/>
      <c r="C1254" s="12"/>
      <c r="D1254" s="12"/>
      <c r="E1254" s="12"/>
      <c r="F1254" s="12"/>
      <c r="G1254" s="12"/>
      <c r="J1254" s="12"/>
      <c r="Q1254" s="12"/>
    </row>
    <row r="1255" spans="1:17" s="13" customFormat="1">
      <c r="A1255" s="12"/>
      <c r="B1255" s="12"/>
      <c r="C1255" s="12"/>
      <c r="D1255" s="12"/>
      <c r="E1255" s="12"/>
      <c r="F1255" s="12"/>
      <c r="G1255" s="12"/>
      <c r="J1255" s="12"/>
      <c r="Q1255" s="12"/>
    </row>
    <row r="1256" spans="1:17" s="13" customFormat="1">
      <c r="A1256" s="12"/>
      <c r="B1256" s="12"/>
      <c r="C1256" s="12"/>
      <c r="D1256" s="12"/>
      <c r="E1256" s="12"/>
      <c r="F1256" s="12"/>
      <c r="G1256" s="12"/>
      <c r="J1256" s="12"/>
      <c r="Q1256" s="12"/>
    </row>
    <row r="1257" spans="1:17" s="13" customFormat="1">
      <c r="A1257" s="12"/>
      <c r="B1257" s="12"/>
      <c r="C1257" s="12"/>
      <c r="D1257" s="12"/>
      <c r="E1257" s="12"/>
      <c r="F1257" s="12"/>
      <c r="G1257" s="12"/>
      <c r="J1257" s="12"/>
      <c r="Q1257" s="12"/>
    </row>
    <row r="1258" spans="1:17" s="13" customFormat="1">
      <c r="A1258" s="12"/>
      <c r="B1258" s="12"/>
      <c r="C1258" s="12"/>
      <c r="D1258" s="12"/>
      <c r="E1258" s="12"/>
      <c r="F1258" s="12"/>
      <c r="G1258" s="12"/>
      <c r="J1258" s="12"/>
      <c r="Q1258" s="12"/>
    </row>
    <row r="1259" spans="1:17" s="13" customFormat="1">
      <c r="A1259" s="12"/>
      <c r="B1259" s="12"/>
      <c r="C1259" s="12"/>
      <c r="D1259" s="12"/>
      <c r="E1259" s="12"/>
      <c r="F1259" s="12"/>
      <c r="G1259" s="12"/>
      <c r="J1259" s="12"/>
      <c r="Q1259" s="12"/>
    </row>
    <row r="1260" spans="1:17" s="13" customFormat="1">
      <c r="A1260" s="12"/>
      <c r="B1260" s="12"/>
      <c r="C1260" s="12"/>
      <c r="D1260" s="12"/>
      <c r="E1260" s="12"/>
      <c r="F1260" s="12"/>
      <c r="G1260" s="12"/>
      <c r="J1260" s="12"/>
      <c r="Q1260" s="12"/>
    </row>
    <row r="1261" spans="1:17" s="13" customFormat="1">
      <c r="A1261" s="12"/>
      <c r="B1261" s="12"/>
      <c r="C1261" s="12"/>
      <c r="D1261" s="12"/>
      <c r="E1261" s="12"/>
      <c r="F1261" s="12"/>
      <c r="G1261" s="12"/>
      <c r="J1261" s="12"/>
      <c r="Q1261" s="12"/>
    </row>
    <row r="1262" spans="1:17" s="13" customFormat="1">
      <c r="A1262" s="12"/>
      <c r="B1262" s="12"/>
      <c r="C1262" s="12"/>
      <c r="D1262" s="12"/>
      <c r="E1262" s="12"/>
      <c r="F1262" s="12"/>
      <c r="G1262" s="12"/>
      <c r="J1262" s="12"/>
      <c r="Q1262" s="12"/>
    </row>
    <row r="1263" spans="1:17" s="13" customFormat="1">
      <c r="A1263" s="12"/>
      <c r="B1263" s="12"/>
      <c r="C1263" s="12"/>
      <c r="D1263" s="12"/>
      <c r="E1263" s="12"/>
      <c r="F1263" s="12"/>
      <c r="G1263" s="12"/>
      <c r="J1263" s="12"/>
      <c r="Q1263" s="12"/>
    </row>
    <row r="1264" spans="1:17" s="13" customFormat="1">
      <c r="A1264" s="12"/>
      <c r="B1264" s="12"/>
      <c r="C1264" s="12"/>
      <c r="D1264" s="12"/>
      <c r="E1264" s="12"/>
      <c r="F1264" s="12"/>
      <c r="G1264" s="12"/>
      <c r="J1264" s="12"/>
      <c r="Q1264" s="12"/>
    </row>
    <row r="1265" spans="1:17" s="13" customFormat="1">
      <c r="A1265" s="12"/>
      <c r="B1265" s="12"/>
      <c r="C1265" s="12"/>
      <c r="D1265" s="12"/>
      <c r="E1265" s="12"/>
      <c r="F1265" s="12"/>
      <c r="G1265" s="12"/>
      <c r="J1265" s="12"/>
      <c r="Q1265" s="12"/>
    </row>
    <row r="1266" spans="1:17" s="13" customFormat="1">
      <c r="A1266" s="12"/>
      <c r="B1266" s="12"/>
      <c r="C1266" s="12"/>
      <c r="D1266" s="12"/>
      <c r="E1266" s="12"/>
      <c r="F1266" s="12"/>
      <c r="G1266" s="12"/>
      <c r="J1266" s="12"/>
      <c r="Q1266" s="12"/>
    </row>
    <row r="1267" spans="1:17" s="13" customFormat="1">
      <c r="A1267" s="12"/>
      <c r="B1267" s="12"/>
      <c r="C1267" s="12"/>
      <c r="D1267" s="12"/>
      <c r="E1267" s="12"/>
      <c r="F1267" s="12"/>
      <c r="G1267" s="12"/>
      <c r="J1267" s="12"/>
      <c r="Q1267" s="12"/>
    </row>
    <row r="1268" spans="1:17" s="13" customFormat="1">
      <c r="A1268" s="12"/>
      <c r="B1268" s="12"/>
      <c r="C1268" s="12"/>
      <c r="D1268" s="12"/>
      <c r="E1268" s="12"/>
      <c r="F1268" s="12"/>
      <c r="G1268" s="12"/>
      <c r="J1268" s="12"/>
      <c r="Q1268" s="12"/>
    </row>
    <row r="1269" spans="1:17" s="13" customFormat="1">
      <c r="A1269" s="12"/>
      <c r="B1269" s="12"/>
      <c r="C1269" s="12"/>
      <c r="D1269" s="12"/>
      <c r="E1269" s="12"/>
      <c r="F1269" s="12"/>
      <c r="G1269" s="12"/>
      <c r="J1269" s="12"/>
      <c r="Q1269" s="12"/>
    </row>
    <row r="1270" spans="1:17" s="13" customFormat="1">
      <c r="A1270" s="12"/>
      <c r="B1270" s="12"/>
      <c r="C1270" s="12"/>
      <c r="D1270" s="12"/>
      <c r="E1270" s="12"/>
      <c r="F1270" s="12"/>
      <c r="G1270" s="12"/>
      <c r="J1270" s="12"/>
      <c r="Q1270" s="12"/>
    </row>
    <row r="1271" spans="1:17" s="13" customFormat="1">
      <c r="A1271" s="12"/>
      <c r="B1271" s="12"/>
      <c r="C1271" s="12"/>
      <c r="D1271" s="12"/>
      <c r="E1271" s="12"/>
      <c r="F1271" s="12"/>
      <c r="G1271" s="12"/>
      <c r="J1271" s="12"/>
      <c r="Q1271" s="12"/>
    </row>
    <row r="1272" spans="1:17" s="13" customFormat="1">
      <c r="A1272" s="12"/>
      <c r="B1272" s="12"/>
      <c r="C1272" s="12"/>
      <c r="D1272" s="12"/>
      <c r="E1272" s="12"/>
      <c r="F1272" s="12"/>
      <c r="G1272" s="12"/>
      <c r="J1272" s="12"/>
      <c r="Q1272" s="12"/>
    </row>
    <row r="1273" spans="1:17" s="13" customFormat="1">
      <c r="A1273" s="12"/>
      <c r="B1273" s="12"/>
      <c r="C1273" s="12"/>
      <c r="D1273" s="12"/>
      <c r="E1273" s="12"/>
      <c r="F1273" s="12"/>
      <c r="G1273" s="12"/>
      <c r="J1273" s="12"/>
      <c r="Q1273" s="12"/>
    </row>
    <row r="1274" spans="1:17" s="13" customFormat="1">
      <c r="A1274" s="12"/>
      <c r="B1274" s="12"/>
      <c r="C1274" s="12"/>
      <c r="D1274" s="12"/>
      <c r="E1274" s="12"/>
      <c r="F1274" s="12"/>
      <c r="G1274" s="12"/>
      <c r="J1274" s="12"/>
      <c r="Q1274" s="12"/>
    </row>
    <row r="1275" spans="1:17" s="13" customFormat="1">
      <c r="A1275" s="12"/>
      <c r="B1275" s="12"/>
      <c r="C1275" s="12"/>
      <c r="D1275" s="12"/>
      <c r="E1275" s="12"/>
      <c r="F1275" s="12"/>
      <c r="G1275" s="12"/>
      <c r="J1275" s="12"/>
      <c r="Q1275" s="12"/>
    </row>
    <row r="1276" spans="1:17" s="13" customFormat="1">
      <c r="A1276" s="12"/>
      <c r="B1276" s="12"/>
      <c r="C1276" s="12"/>
      <c r="D1276" s="12"/>
      <c r="E1276" s="12"/>
      <c r="F1276" s="12"/>
      <c r="G1276" s="12"/>
      <c r="J1276" s="12"/>
      <c r="Q1276" s="12"/>
    </row>
    <row r="1277" spans="1:17" s="13" customFormat="1">
      <c r="A1277" s="12"/>
      <c r="B1277" s="12"/>
      <c r="C1277" s="12"/>
      <c r="D1277" s="12"/>
      <c r="E1277" s="12"/>
      <c r="F1277" s="12"/>
      <c r="G1277" s="12"/>
      <c r="J1277" s="12"/>
      <c r="Q1277" s="12"/>
    </row>
    <row r="1278" spans="1:17" s="13" customFormat="1">
      <c r="A1278" s="12"/>
      <c r="B1278" s="12"/>
      <c r="C1278" s="12"/>
      <c r="D1278" s="12"/>
      <c r="E1278" s="12"/>
      <c r="F1278" s="12"/>
      <c r="G1278" s="12"/>
      <c r="J1278" s="12"/>
      <c r="Q1278" s="12"/>
    </row>
    <row r="1279" spans="1:17" s="13" customFormat="1">
      <c r="A1279" s="12"/>
      <c r="B1279" s="12"/>
      <c r="C1279" s="12"/>
      <c r="D1279" s="12"/>
      <c r="E1279" s="12"/>
      <c r="F1279" s="12"/>
      <c r="G1279" s="12"/>
      <c r="J1279" s="12"/>
      <c r="Q1279" s="12"/>
    </row>
    <row r="1280" spans="1:17" s="13" customFormat="1">
      <c r="A1280" s="12"/>
      <c r="B1280" s="12"/>
      <c r="C1280" s="12"/>
      <c r="D1280" s="12"/>
      <c r="E1280" s="12"/>
      <c r="F1280" s="12"/>
      <c r="G1280" s="12"/>
      <c r="J1280" s="12"/>
      <c r="Q1280" s="12"/>
    </row>
    <row r="1281" spans="1:17" s="13" customFormat="1">
      <c r="A1281" s="12"/>
      <c r="B1281" s="12"/>
      <c r="C1281" s="12"/>
      <c r="D1281" s="12"/>
      <c r="E1281" s="12"/>
      <c r="F1281" s="12"/>
      <c r="G1281" s="12"/>
      <c r="J1281" s="12"/>
      <c r="Q1281" s="12"/>
    </row>
    <row r="1282" spans="1:17" s="13" customFormat="1">
      <c r="A1282" s="12"/>
      <c r="B1282" s="12"/>
      <c r="C1282" s="12"/>
      <c r="D1282" s="12"/>
      <c r="E1282" s="12"/>
      <c r="F1282" s="12"/>
      <c r="G1282" s="12"/>
      <c r="J1282" s="12"/>
      <c r="Q1282" s="12"/>
    </row>
    <row r="1283" spans="1:17" s="13" customFormat="1">
      <c r="A1283" s="12"/>
      <c r="B1283" s="12"/>
      <c r="C1283" s="12"/>
      <c r="D1283" s="12"/>
      <c r="E1283" s="12"/>
      <c r="F1283" s="12"/>
      <c r="G1283" s="12"/>
      <c r="J1283" s="12"/>
      <c r="Q1283" s="12"/>
    </row>
    <row r="1284" spans="1:17" s="13" customFormat="1">
      <c r="A1284" s="12"/>
      <c r="B1284" s="12"/>
      <c r="C1284" s="12"/>
      <c r="D1284" s="12"/>
      <c r="E1284" s="12"/>
      <c r="F1284" s="12"/>
      <c r="G1284" s="12"/>
      <c r="J1284" s="12"/>
      <c r="Q1284" s="12"/>
    </row>
    <row r="1285" spans="1:17" s="13" customFormat="1">
      <c r="A1285" s="12"/>
      <c r="B1285" s="12"/>
      <c r="C1285" s="12"/>
      <c r="D1285" s="12"/>
      <c r="E1285" s="12"/>
      <c r="F1285" s="12"/>
      <c r="G1285" s="12"/>
      <c r="J1285" s="12"/>
      <c r="Q1285" s="12"/>
    </row>
    <row r="1286" spans="1:17" s="13" customFormat="1">
      <c r="A1286" s="12"/>
      <c r="B1286" s="12"/>
      <c r="C1286" s="12"/>
      <c r="D1286" s="12"/>
      <c r="E1286" s="12"/>
      <c r="F1286" s="12"/>
      <c r="G1286" s="12"/>
      <c r="J1286" s="12"/>
      <c r="Q1286" s="12"/>
    </row>
    <row r="1287" spans="1:17" s="13" customFormat="1">
      <c r="A1287" s="12"/>
      <c r="B1287" s="12"/>
      <c r="C1287" s="12"/>
      <c r="D1287" s="12"/>
      <c r="E1287" s="12"/>
      <c r="F1287" s="12"/>
      <c r="G1287" s="12"/>
      <c r="J1287" s="12"/>
      <c r="Q1287" s="12"/>
    </row>
    <row r="1288" spans="1:17" s="13" customFormat="1">
      <c r="A1288" s="12"/>
      <c r="B1288" s="12"/>
      <c r="C1288" s="12"/>
      <c r="D1288" s="12"/>
      <c r="E1288" s="12"/>
      <c r="F1288" s="12"/>
      <c r="G1288" s="12"/>
      <c r="J1288" s="12"/>
      <c r="Q1288" s="12"/>
    </row>
    <row r="1289" spans="1:17" s="13" customFormat="1">
      <c r="A1289" s="12"/>
      <c r="B1289" s="12"/>
      <c r="C1289" s="12"/>
      <c r="D1289" s="12"/>
      <c r="E1289" s="12"/>
      <c r="F1289" s="12"/>
      <c r="G1289" s="12"/>
      <c r="J1289" s="12"/>
      <c r="Q1289" s="12"/>
    </row>
    <row r="1290" spans="1:17" s="13" customFormat="1">
      <c r="A1290" s="12"/>
      <c r="B1290" s="12"/>
      <c r="C1290" s="12"/>
      <c r="D1290" s="12"/>
      <c r="E1290" s="12"/>
      <c r="F1290" s="12"/>
      <c r="G1290" s="12"/>
      <c r="J1290" s="12"/>
      <c r="Q1290" s="12"/>
    </row>
    <row r="1291" spans="1:17" s="13" customFormat="1">
      <c r="A1291" s="12"/>
      <c r="B1291" s="12"/>
      <c r="C1291" s="12"/>
      <c r="D1291" s="12"/>
      <c r="E1291" s="12"/>
      <c r="F1291" s="12"/>
      <c r="G1291" s="12"/>
      <c r="J1291" s="12"/>
      <c r="Q1291" s="12"/>
    </row>
    <row r="1292" spans="1:17" s="13" customFormat="1">
      <c r="A1292" s="12"/>
      <c r="B1292" s="12"/>
      <c r="C1292" s="12"/>
      <c r="D1292" s="12"/>
      <c r="E1292" s="12"/>
      <c r="F1292" s="12"/>
      <c r="G1292" s="12"/>
      <c r="J1292" s="12"/>
      <c r="Q1292" s="12"/>
    </row>
    <row r="1293" spans="1:17" s="13" customFormat="1">
      <c r="A1293" s="12"/>
      <c r="B1293" s="12"/>
      <c r="C1293" s="12"/>
      <c r="D1293" s="12"/>
      <c r="E1293" s="12"/>
      <c r="F1293" s="12"/>
      <c r="G1293" s="12"/>
      <c r="J1293" s="12"/>
      <c r="Q1293" s="12"/>
    </row>
    <row r="1294" spans="1:17" s="13" customFormat="1">
      <c r="A1294" s="12"/>
      <c r="B1294" s="12"/>
      <c r="C1294" s="12"/>
      <c r="D1294" s="12"/>
      <c r="E1294" s="12"/>
      <c r="F1294" s="12"/>
      <c r="G1294" s="12"/>
      <c r="J1294" s="12"/>
      <c r="Q1294" s="12"/>
    </row>
    <row r="1295" spans="1:17" s="13" customFormat="1">
      <c r="A1295" s="12"/>
      <c r="B1295" s="12"/>
      <c r="C1295" s="12"/>
      <c r="D1295" s="12"/>
      <c r="E1295" s="12"/>
      <c r="F1295" s="12"/>
      <c r="G1295" s="12"/>
      <c r="J1295" s="12"/>
      <c r="Q1295" s="12"/>
    </row>
    <row r="1296" spans="1:17" s="13" customFormat="1">
      <c r="A1296" s="12"/>
      <c r="B1296" s="12"/>
      <c r="C1296" s="12"/>
      <c r="D1296" s="12"/>
      <c r="E1296" s="12"/>
      <c r="F1296" s="12"/>
      <c r="G1296" s="12"/>
      <c r="J1296" s="12"/>
      <c r="Q1296" s="12"/>
    </row>
    <row r="1297" spans="1:17" s="13" customFormat="1">
      <c r="A1297" s="12"/>
      <c r="B1297" s="12"/>
      <c r="C1297" s="12"/>
      <c r="D1297" s="12"/>
      <c r="E1297" s="12"/>
      <c r="F1297" s="12"/>
      <c r="G1297" s="12"/>
      <c r="J1297" s="12"/>
      <c r="Q1297" s="12"/>
    </row>
    <row r="1298" spans="1:17" s="13" customFormat="1">
      <c r="A1298" s="12"/>
      <c r="B1298" s="12"/>
      <c r="C1298" s="12"/>
      <c r="D1298" s="12"/>
      <c r="E1298" s="12"/>
      <c r="F1298" s="12"/>
      <c r="G1298" s="12"/>
      <c r="J1298" s="12"/>
      <c r="Q1298" s="12"/>
    </row>
    <row r="1299" spans="1:17" s="13" customFormat="1">
      <c r="A1299" s="12"/>
      <c r="B1299" s="12"/>
      <c r="C1299" s="12"/>
      <c r="D1299" s="12"/>
      <c r="E1299" s="12"/>
      <c r="F1299" s="12"/>
      <c r="G1299" s="12"/>
      <c r="J1299" s="12"/>
      <c r="Q1299" s="12"/>
    </row>
    <row r="1300" spans="1:17" s="13" customFormat="1">
      <c r="A1300" s="12"/>
      <c r="B1300" s="12"/>
      <c r="C1300" s="12"/>
      <c r="D1300" s="12"/>
      <c r="E1300" s="12"/>
      <c r="F1300" s="12"/>
      <c r="G1300" s="12"/>
      <c r="J1300" s="12"/>
      <c r="Q1300" s="12"/>
    </row>
    <row r="1301" spans="1:17" s="13" customFormat="1">
      <c r="A1301" s="12"/>
      <c r="B1301" s="12"/>
      <c r="C1301" s="12"/>
      <c r="D1301" s="12"/>
      <c r="E1301" s="12"/>
      <c r="F1301" s="12"/>
      <c r="G1301" s="12"/>
      <c r="J1301" s="12"/>
      <c r="Q1301" s="12"/>
    </row>
    <row r="1302" spans="1:17" s="13" customFormat="1">
      <c r="A1302" s="12"/>
      <c r="B1302" s="12"/>
      <c r="C1302" s="12"/>
      <c r="D1302" s="12"/>
      <c r="E1302" s="12"/>
      <c r="F1302" s="12"/>
      <c r="G1302" s="12"/>
      <c r="J1302" s="12"/>
      <c r="Q1302" s="12"/>
    </row>
    <row r="1303" spans="1:17" s="13" customFormat="1">
      <c r="A1303" s="12"/>
      <c r="B1303" s="12"/>
      <c r="C1303" s="12"/>
      <c r="D1303" s="12"/>
      <c r="E1303" s="12"/>
      <c r="F1303" s="12"/>
      <c r="G1303" s="12"/>
      <c r="J1303" s="12"/>
      <c r="Q1303" s="12"/>
    </row>
    <row r="1304" spans="1:17" s="13" customFormat="1">
      <c r="A1304" s="12"/>
      <c r="B1304" s="12"/>
      <c r="C1304" s="12"/>
      <c r="D1304" s="12"/>
      <c r="E1304" s="12"/>
      <c r="F1304" s="12"/>
      <c r="G1304" s="12"/>
      <c r="J1304" s="12"/>
      <c r="Q1304" s="12"/>
    </row>
    <row r="1305" spans="1:17" s="13" customFormat="1">
      <c r="A1305" s="12"/>
      <c r="B1305" s="12"/>
      <c r="C1305" s="12"/>
      <c r="D1305" s="12"/>
      <c r="E1305" s="12"/>
      <c r="F1305" s="12"/>
      <c r="G1305" s="12"/>
      <c r="J1305" s="12"/>
      <c r="Q1305" s="12"/>
    </row>
    <row r="1306" spans="1:17" s="13" customFormat="1">
      <c r="A1306" s="12"/>
      <c r="B1306" s="12"/>
      <c r="C1306" s="12"/>
      <c r="D1306" s="12"/>
      <c r="E1306" s="12"/>
      <c r="F1306" s="12"/>
      <c r="G1306" s="12"/>
      <c r="J1306" s="12"/>
      <c r="Q1306" s="12"/>
    </row>
    <row r="1307" spans="1:17" s="13" customFormat="1">
      <c r="A1307" s="12"/>
      <c r="B1307" s="12"/>
      <c r="C1307" s="12"/>
      <c r="D1307" s="12"/>
      <c r="E1307" s="12"/>
      <c r="F1307" s="12"/>
      <c r="G1307" s="12"/>
      <c r="J1307" s="12"/>
      <c r="Q1307" s="12"/>
    </row>
    <row r="1308" spans="1:17" s="13" customFormat="1">
      <c r="A1308" s="12"/>
      <c r="B1308" s="12"/>
      <c r="C1308" s="12"/>
      <c r="D1308" s="12"/>
      <c r="E1308" s="12"/>
      <c r="F1308" s="12"/>
      <c r="G1308" s="12"/>
      <c r="J1308" s="12"/>
      <c r="Q1308" s="12"/>
    </row>
    <row r="1309" spans="1:17" s="13" customFormat="1">
      <c r="A1309" s="12"/>
      <c r="B1309" s="12"/>
      <c r="C1309" s="12"/>
      <c r="D1309" s="12"/>
      <c r="E1309" s="12"/>
      <c r="F1309" s="12"/>
      <c r="G1309" s="12"/>
      <c r="J1309" s="12"/>
      <c r="Q1309" s="12"/>
    </row>
    <row r="1310" spans="1:17" s="13" customFormat="1">
      <c r="A1310" s="12"/>
      <c r="B1310" s="12"/>
      <c r="C1310" s="12"/>
      <c r="D1310" s="12"/>
      <c r="E1310" s="12"/>
      <c r="F1310" s="12"/>
      <c r="G1310" s="12"/>
      <c r="J1310" s="12"/>
      <c r="Q1310" s="12"/>
    </row>
    <row r="1311" spans="1:17" s="13" customFormat="1">
      <c r="A1311" s="12"/>
      <c r="B1311" s="12"/>
      <c r="C1311" s="12"/>
      <c r="D1311" s="12"/>
      <c r="E1311" s="12"/>
      <c r="F1311" s="12"/>
      <c r="G1311" s="12"/>
      <c r="J1311" s="12"/>
      <c r="Q1311" s="12"/>
    </row>
    <row r="1312" spans="1:17" s="13" customFormat="1">
      <c r="A1312" s="12"/>
      <c r="B1312" s="12"/>
      <c r="C1312" s="12"/>
      <c r="D1312" s="12"/>
      <c r="E1312" s="12"/>
      <c r="F1312" s="12"/>
      <c r="G1312" s="12"/>
      <c r="J1312" s="12"/>
      <c r="Q1312" s="12"/>
    </row>
    <row r="1313" spans="1:17" s="13" customFormat="1">
      <c r="A1313" s="12"/>
      <c r="B1313" s="12"/>
      <c r="C1313" s="12"/>
      <c r="D1313" s="12"/>
      <c r="E1313" s="12"/>
      <c r="F1313" s="12"/>
      <c r="G1313" s="12"/>
      <c r="J1313" s="12"/>
      <c r="Q1313" s="12"/>
    </row>
    <row r="1314" spans="1:17" s="13" customFormat="1">
      <c r="A1314" s="12"/>
      <c r="B1314" s="12"/>
      <c r="C1314" s="12"/>
      <c r="D1314" s="12"/>
      <c r="E1314" s="12"/>
      <c r="F1314" s="12"/>
      <c r="G1314" s="12"/>
      <c r="J1314" s="12"/>
      <c r="Q1314" s="12"/>
    </row>
    <row r="1315" spans="1:17" s="13" customFormat="1">
      <c r="A1315" s="12"/>
      <c r="B1315" s="12"/>
      <c r="C1315" s="12"/>
      <c r="D1315" s="12"/>
      <c r="E1315" s="12"/>
      <c r="F1315" s="12"/>
      <c r="G1315" s="12"/>
      <c r="J1315" s="12"/>
      <c r="Q1315" s="12"/>
    </row>
    <row r="1316" spans="1:17" s="13" customFormat="1">
      <c r="A1316" s="12"/>
      <c r="B1316" s="12"/>
      <c r="C1316" s="12"/>
      <c r="D1316" s="12"/>
      <c r="E1316" s="12"/>
      <c r="F1316" s="12"/>
      <c r="G1316" s="12"/>
      <c r="J1316" s="12"/>
      <c r="Q1316" s="12"/>
    </row>
    <row r="1317" spans="1:17" s="13" customFormat="1">
      <c r="A1317" s="12"/>
      <c r="B1317" s="12"/>
      <c r="C1317" s="12"/>
      <c r="D1317" s="12"/>
      <c r="E1317" s="12"/>
      <c r="F1317" s="12"/>
      <c r="G1317" s="12"/>
      <c r="J1317" s="12"/>
      <c r="Q1317" s="12"/>
    </row>
    <row r="1318" spans="1:17" s="13" customFormat="1">
      <c r="A1318" s="12"/>
      <c r="B1318" s="12"/>
      <c r="C1318" s="12"/>
      <c r="D1318" s="12"/>
      <c r="E1318" s="12"/>
      <c r="F1318" s="12"/>
      <c r="G1318" s="12"/>
      <c r="J1318" s="12"/>
      <c r="Q1318" s="12"/>
    </row>
    <row r="1319" spans="1:17" s="13" customFormat="1">
      <c r="A1319" s="12"/>
      <c r="B1319" s="12"/>
      <c r="C1319" s="12"/>
      <c r="D1319" s="12"/>
      <c r="E1319" s="12"/>
      <c r="F1319" s="12"/>
      <c r="G1319" s="12"/>
      <c r="J1319" s="12"/>
      <c r="Q1319" s="12"/>
    </row>
    <row r="1320" spans="1:17" s="13" customFormat="1">
      <c r="A1320" s="12"/>
      <c r="B1320" s="12"/>
      <c r="C1320" s="12"/>
      <c r="D1320" s="12"/>
      <c r="E1320" s="12"/>
      <c r="F1320" s="12"/>
      <c r="G1320" s="12"/>
      <c r="J1320" s="12"/>
      <c r="Q1320" s="12"/>
    </row>
    <row r="1321" spans="1:17" s="13" customFormat="1">
      <c r="A1321" s="12"/>
      <c r="B1321" s="12"/>
      <c r="C1321" s="12"/>
      <c r="D1321" s="12"/>
      <c r="E1321" s="12"/>
      <c r="F1321" s="12"/>
      <c r="G1321" s="12"/>
      <c r="J1321" s="12"/>
      <c r="Q1321" s="12"/>
    </row>
    <row r="1322" spans="1:17" s="13" customFormat="1">
      <c r="A1322" s="12"/>
      <c r="B1322" s="12"/>
      <c r="C1322" s="12"/>
      <c r="D1322" s="12"/>
      <c r="E1322" s="12"/>
      <c r="F1322" s="12"/>
      <c r="G1322" s="12"/>
      <c r="J1322" s="12"/>
      <c r="Q1322" s="12"/>
    </row>
    <row r="1323" spans="1:17" s="13" customFormat="1">
      <c r="A1323" s="12"/>
      <c r="B1323" s="12"/>
      <c r="C1323" s="12"/>
      <c r="D1323" s="12"/>
      <c r="E1323" s="12"/>
      <c r="F1323" s="12"/>
      <c r="G1323" s="12"/>
      <c r="J1323" s="12"/>
      <c r="Q1323" s="12"/>
    </row>
    <row r="1324" spans="1:17" s="13" customFormat="1">
      <c r="A1324" s="12"/>
      <c r="B1324" s="12"/>
      <c r="C1324" s="12"/>
      <c r="D1324" s="12"/>
      <c r="E1324" s="12"/>
      <c r="F1324" s="12"/>
      <c r="G1324" s="12"/>
      <c r="J1324" s="12"/>
      <c r="Q1324" s="12"/>
    </row>
    <row r="1325" spans="1:17" s="13" customFormat="1">
      <c r="A1325" s="12"/>
      <c r="B1325" s="12"/>
      <c r="C1325" s="12"/>
      <c r="D1325" s="12"/>
      <c r="E1325" s="12"/>
      <c r="F1325" s="12"/>
      <c r="G1325" s="12"/>
      <c r="J1325" s="12"/>
      <c r="Q1325" s="12"/>
    </row>
    <row r="1326" spans="1:17" s="13" customFormat="1">
      <c r="A1326" s="12"/>
      <c r="B1326" s="12"/>
      <c r="C1326" s="12"/>
      <c r="D1326" s="12"/>
      <c r="E1326" s="12"/>
      <c r="F1326" s="12"/>
      <c r="G1326" s="12"/>
      <c r="J1326" s="12"/>
      <c r="Q1326" s="12"/>
    </row>
    <row r="1327" spans="1:17" s="13" customFormat="1">
      <c r="A1327" s="12"/>
      <c r="B1327" s="12"/>
      <c r="C1327" s="12"/>
      <c r="D1327" s="12"/>
      <c r="E1327" s="12"/>
      <c r="F1327" s="12"/>
      <c r="G1327" s="12"/>
      <c r="J1327" s="12"/>
      <c r="Q1327" s="12"/>
    </row>
    <row r="1328" spans="1:17" s="13" customFormat="1">
      <c r="A1328" s="12"/>
      <c r="B1328" s="12"/>
      <c r="C1328" s="12"/>
      <c r="D1328" s="12"/>
      <c r="E1328" s="12"/>
      <c r="F1328" s="12"/>
      <c r="G1328" s="12"/>
      <c r="J1328" s="12"/>
      <c r="Q1328" s="12"/>
    </row>
    <row r="1329" spans="1:17" s="13" customFormat="1">
      <c r="A1329" s="12"/>
      <c r="B1329" s="12"/>
      <c r="C1329" s="12"/>
      <c r="D1329" s="12"/>
      <c r="E1329" s="12"/>
      <c r="F1329" s="12"/>
      <c r="G1329" s="12"/>
      <c r="J1329" s="12"/>
      <c r="Q1329" s="12"/>
    </row>
    <row r="1330" spans="1:17" s="13" customFormat="1">
      <c r="A1330" s="12"/>
      <c r="B1330" s="12"/>
      <c r="C1330" s="12"/>
      <c r="D1330" s="12"/>
      <c r="E1330" s="12"/>
      <c r="F1330" s="12"/>
      <c r="G1330" s="12"/>
      <c r="J1330" s="12"/>
      <c r="Q1330" s="12"/>
    </row>
    <row r="1331" spans="1:17" s="13" customFormat="1">
      <c r="A1331" s="12"/>
      <c r="B1331" s="12"/>
      <c r="C1331" s="12"/>
      <c r="D1331" s="12"/>
      <c r="E1331" s="12"/>
      <c r="F1331" s="12"/>
      <c r="G1331" s="12"/>
      <c r="J1331" s="12"/>
      <c r="Q1331" s="12"/>
    </row>
    <row r="1332" spans="1:17" s="13" customFormat="1">
      <c r="A1332" s="12"/>
      <c r="B1332" s="12"/>
      <c r="C1332" s="12"/>
      <c r="D1332" s="12"/>
      <c r="E1332" s="12"/>
      <c r="F1332" s="12"/>
      <c r="G1332" s="12"/>
      <c r="J1332" s="12"/>
      <c r="Q1332" s="12"/>
    </row>
    <row r="1333" spans="1:17" s="13" customFormat="1">
      <c r="A1333" s="12"/>
      <c r="B1333" s="12"/>
      <c r="C1333" s="12"/>
      <c r="D1333" s="12"/>
      <c r="E1333" s="12"/>
      <c r="F1333" s="12"/>
      <c r="G1333" s="12"/>
      <c r="J1333" s="12"/>
      <c r="Q1333" s="12"/>
    </row>
    <row r="1334" spans="1:17" s="13" customFormat="1">
      <c r="A1334" s="12"/>
      <c r="B1334" s="12"/>
      <c r="C1334" s="12"/>
      <c r="D1334" s="12"/>
      <c r="E1334" s="12"/>
      <c r="F1334" s="12"/>
      <c r="G1334" s="12"/>
      <c r="J1334" s="12"/>
      <c r="Q1334" s="12"/>
    </row>
    <row r="1335" spans="1:17" s="13" customFormat="1">
      <c r="A1335" s="12"/>
      <c r="B1335" s="12"/>
      <c r="C1335" s="12"/>
      <c r="D1335" s="12"/>
      <c r="E1335" s="12"/>
      <c r="F1335" s="12"/>
      <c r="G1335" s="12"/>
      <c r="J1335" s="12"/>
      <c r="Q1335" s="12"/>
    </row>
    <row r="1336" spans="1:17" s="13" customFormat="1">
      <c r="A1336" s="12"/>
      <c r="B1336" s="12"/>
      <c r="C1336" s="12"/>
      <c r="D1336" s="12"/>
      <c r="E1336" s="12"/>
      <c r="F1336" s="12"/>
      <c r="G1336" s="12"/>
      <c r="J1336" s="12"/>
      <c r="Q1336" s="12"/>
    </row>
    <row r="1337" spans="1:17" s="13" customFormat="1">
      <c r="A1337" s="12"/>
      <c r="B1337" s="12"/>
      <c r="C1337" s="12"/>
      <c r="D1337" s="12"/>
      <c r="E1337" s="12"/>
      <c r="F1337" s="12"/>
      <c r="G1337" s="12"/>
      <c r="J1337" s="12"/>
      <c r="Q1337" s="12"/>
    </row>
    <row r="1338" spans="1:17" s="13" customFormat="1">
      <c r="A1338" s="12"/>
      <c r="B1338" s="12"/>
      <c r="C1338" s="12"/>
      <c r="D1338" s="12"/>
      <c r="E1338" s="12"/>
      <c r="F1338" s="12"/>
      <c r="G1338" s="12"/>
      <c r="J1338" s="12"/>
      <c r="Q1338" s="12"/>
    </row>
    <row r="1339" spans="1:17" s="13" customFormat="1">
      <c r="A1339" s="12"/>
      <c r="B1339" s="12"/>
      <c r="C1339" s="12"/>
      <c r="D1339" s="12"/>
      <c r="E1339" s="12"/>
      <c r="F1339" s="12"/>
      <c r="G1339" s="12"/>
      <c r="J1339" s="12"/>
      <c r="Q1339" s="12"/>
    </row>
    <row r="1340" spans="1:17" s="13" customFormat="1">
      <c r="A1340" s="12"/>
      <c r="B1340" s="12"/>
      <c r="C1340" s="12"/>
      <c r="D1340" s="12"/>
      <c r="E1340" s="12"/>
      <c r="F1340" s="12"/>
      <c r="G1340" s="12"/>
      <c r="J1340" s="12"/>
      <c r="Q1340" s="12"/>
    </row>
    <row r="1341" spans="1:17" s="13" customFormat="1">
      <c r="A1341" s="12"/>
      <c r="B1341" s="12"/>
      <c r="C1341" s="12"/>
      <c r="D1341" s="12"/>
      <c r="E1341" s="12"/>
      <c r="F1341" s="12"/>
      <c r="G1341" s="12"/>
      <c r="J1341" s="12"/>
      <c r="Q1341" s="12"/>
    </row>
    <row r="1342" spans="1:17" s="13" customFormat="1">
      <c r="A1342" s="12"/>
      <c r="B1342" s="12"/>
      <c r="C1342" s="12"/>
      <c r="D1342" s="12"/>
      <c r="E1342" s="12"/>
      <c r="F1342" s="12"/>
      <c r="G1342" s="12"/>
      <c r="J1342" s="12"/>
      <c r="Q1342" s="12"/>
    </row>
    <row r="1343" spans="1:17" s="13" customFormat="1">
      <c r="A1343" s="12"/>
      <c r="B1343" s="12"/>
      <c r="C1343" s="12"/>
      <c r="D1343" s="12"/>
      <c r="E1343" s="12"/>
      <c r="F1343" s="12"/>
      <c r="G1343" s="12"/>
      <c r="J1343" s="12"/>
      <c r="Q1343" s="12"/>
    </row>
    <row r="1344" spans="1:17" s="13" customFormat="1">
      <c r="A1344" s="12"/>
      <c r="B1344" s="12"/>
      <c r="C1344" s="12"/>
      <c r="D1344" s="12"/>
      <c r="E1344" s="12"/>
      <c r="F1344" s="12"/>
      <c r="G1344" s="12"/>
      <c r="J1344" s="12"/>
      <c r="Q1344" s="12"/>
    </row>
    <row r="1345" spans="1:17" s="13" customFormat="1">
      <c r="A1345" s="12"/>
      <c r="B1345" s="12"/>
      <c r="C1345" s="12"/>
      <c r="D1345" s="12"/>
      <c r="E1345" s="12"/>
      <c r="F1345" s="12"/>
      <c r="G1345" s="12"/>
      <c r="J1345" s="12"/>
      <c r="Q1345" s="12"/>
    </row>
    <row r="1346" spans="1:17" s="13" customFormat="1">
      <c r="A1346" s="12"/>
      <c r="B1346" s="12"/>
      <c r="C1346" s="12"/>
      <c r="D1346" s="12"/>
      <c r="E1346" s="12"/>
      <c r="F1346" s="12"/>
      <c r="G1346" s="12"/>
      <c r="J1346" s="12"/>
      <c r="Q1346" s="12"/>
    </row>
    <row r="1347" spans="1:17" s="13" customFormat="1">
      <c r="A1347" s="12"/>
      <c r="B1347" s="12"/>
      <c r="C1347" s="12"/>
      <c r="D1347" s="12"/>
      <c r="E1347" s="12"/>
      <c r="F1347" s="12"/>
      <c r="G1347" s="12"/>
      <c r="J1347" s="12"/>
      <c r="Q1347" s="12"/>
    </row>
    <row r="1348" spans="1:17" s="13" customFormat="1">
      <c r="A1348" s="12"/>
      <c r="B1348" s="12"/>
      <c r="C1348" s="12"/>
      <c r="D1348" s="12"/>
      <c r="E1348" s="12"/>
      <c r="F1348" s="12"/>
      <c r="G1348" s="12"/>
      <c r="J1348" s="12"/>
      <c r="Q1348" s="12"/>
    </row>
    <row r="1349" spans="1:17" s="13" customFormat="1">
      <c r="A1349" s="12"/>
      <c r="B1349" s="12"/>
      <c r="C1349" s="12"/>
      <c r="D1349" s="12"/>
      <c r="E1349" s="12"/>
      <c r="F1349" s="12"/>
      <c r="G1349" s="12"/>
      <c r="J1349" s="12"/>
      <c r="Q1349" s="12"/>
    </row>
    <row r="1350" spans="1:17" s="13" customFormat="1">
      <c r="A1350" s="12"/>
      <c r="B1350" s="12"/>
      <c r="C1350" s="12"/>
      <c r="D1350" s="12"/>
      <c r="E1350" s="12"/>
      <c r="F1350" s="12"/>
      <c r="G1350" s="12"/>
      <c r="J1350" s="12"/>
      <c r="Q1350" s="12"/>
    </row>
    <row r="1351" spans="1:17" s="13" customFormat="1">
      <c r="A1351" s="12"/>
      <c r="B1351" s="12"/>
      <c r="C1351" s="12"/>
      <c r="D1351" s="12"/>
      <c r="E1351" s="12"/>
      <c r="F1351" s="12"/>
      <c r="G1351" s="12"/>
      <c r="J1351" s="12"/>
      <c r="Q1351" s="12"/>
    </row>
    <row r="1352" spans="1:17" s="13" customFormat="1">
      <c r="A1352" s="12"/>
      <c r="B1352" s="12"/>
      <c r="C1352" s="12"/>
      <c r="D1352" s="12"/>
      <c r="E1352" s="12"/>
      <c r="F1352" s="12"/>
      <c r="G1352" s="12"/>
      <c r="J1352" s="12"/>
      <c r="Q1352" s="12"/>
    </row>
    <row r="1353" spans="1:17" s="13" customFormat="1">
      <c r="A1353" s="12"/>
      <c r="B1353" s="12"/>
      <c r="C1353" s="12"/>
      <c r="D1353" s="12"/>
      <c r="E1353" s="12"/>
      <c r="F1353" s="12"/>
      <c r="G1353" s="12"/>
      <c r="J1353" s="12"/>
      <c r="Q1353" s="12"/>
    </row>
    <row r="1354" spans="1:17" s="13" customFormat="1">
      <c r="A1354" s="12"/>
      <c r="B1354" s="12"/>
      <c r="C1354" s="12"/>
      <c r="D1354" s="12"/>
      <c r="E1354" s="12"/>
      <c r="F1354" s="12"/>
      <c r="G1354" s="12"/>
      <c r="J1354" s="12"/>
      <c r="Q1354" s="12"/>
    </row>
    <row r="1355" spans="1:17" s="13" customFormat="1">
      <c r="A1355" s="12"/>
      <c r="B1355" s="12"/>
      <c r="C1355" s="12"/>
      <c r="D1355" s="12"/>
      <c r="E1355" s="12"/>
      <c r="F1355" s="12"/>
      <c r="G1355" s="12"/>
      <c r="J1355" s="12"/>
      <c r="Q1355" s="12"/>
    </row>
    <row r="1356" spans="1:17" s="13" customFormat="1">
      <c r="A1356" s="12"/>
      <c r="B1356" s="12"/>
      <c r="C1356" s="12"/>
      <c r="D1356" s="12"/>
      <c r="E1356" s="12"/>
      <c r="F1356" s="12"/>
      <c r="G1356" s="12"/>
      <c r="J1356" s="12"/>
      <c r="Q1356" s="12"/>
    </row>
    <row r="1357" spans="1:17" s="13" customFormat="1">
      <c r="A1357" s="12"/>
      <c r="B1357" s="12"/>
      <c r="C1357" s="12"/>
      <c r="D1357" s="12"/>
      <c r="E1357" s="12"/>
      <c r="F1357" s="12"/>
      <c r="G1357" s="12"/>
      <c r="J1357" s="12"/>
      <c r="Q1357" s="12"/>
    </row>
    <row r="1358" spans="1:17" s="13" customFormat="1">
      <c r="A1358" s="12"/>
      <c r="B1358" s="12"/>
      <c r="C1358" s="12"/>
      <c r="D1358" s="12"/>
      <c r="E1358" s="12"/>
      <c r="F1358" s="12"/>
      <c r="G1358" s="12"/>
      <c r="J1358" s="12"/>
      <c r="Q1358" s="12"/>
    </row>
    <row r="1359" spans="1:17" s="13" customFormat="1">
      <c r="A1359" s="12"/>
      <c r="B1359" s="12"/>
      <c r="C1359" s="12"/>
      <c r="D1359" s="12"/>
      <c r="E1359" s="12"/>
      <c r="F1359" s="12"/>
      <c r="G1359" s="12"/>
      <c r="J1359" s="12"/>
      <c r="Q1359" s="12"/>
    </row>
    <row r="1360" spans="1:17" s="13" customFormat="1">
      <c r="A1360" s="12"/>
      <c r="B1360" s="12"/>
      <c r="C1360" s="12"/>
      <c r="D1360" s="12"/>
      <c r="E1360" s="12"/>
      <c r="F1360" s="12"/>
      <c r="G1360" s="12"/>
      <c r="J1360" s="12"/>
      <c r="Q1360" s="12"/>
    </row>
    <row r="1361" spans="1:17" s="13" customFormat="1">
      <c r="A1361" s="12"/>
      <c r="B1361" s="12"/>
      <c r="C1361" s="12"/>
      <c r="D1361" s="12"/>
      <c r="E1361" s="12"/>
      <c r="F1361" s="12"/>
      <c r="G1361" s="12"/>
      <c r="J1361" s="12"/>
      <c r="Q1361" s="12"/>
    </row>
    <row r="1362" spans="1:17" s="13" customFormat="1">
      <c r="A1362" s="12"/>
      <c r="B1362" s="12"/>
      <c r="C1362" s="12"/>
      <c r="D1362" s="12"/>
      <c r="E1362" s="12"/>
      <c r="F1362" s="12"/>
      <c r="G1362" s="12"/>
      <c r="J1362" s="12"/>
      <c r="Q1362" s="12"/>
    </row>
    <row r="1363" spans="1:17" s="13" customFormat="1">
      <c r="A1363" s="12"/>
      <c r="B1363" s="12"/>
      <c r="C1363" s="12"/>
      <c r="D1363" s="12"/>
      <c r="E1363" s="12"/>
      <c r="F1363" s="12"/>
      <c r="G1363" s="12"/>
      <c r="J1363" s="12"/>
      <c r="Q1363" s="12"/>
    </row>
    <row r="1364" spans="1:17" s="13" customFormat="1">
      <c r="A1364" s="12"/>
      <c r="B1364" s="12"/>
      <c r="C1364" s="12"/>
      <c r="D1364" s="12"/>
      <c r="E1364" s="12"/>
      <c r="F1364" s="12"/>
      <c r="G1364" s="12"/>
      <c r="J1364" s="12"/>
      <c r="Q1364" s="12"/>
    </row>
    <row r="1365" spans="1:17" s="13" customFormat="1">
      <c r="A1365" s="12"/>
      <c r="B1365" s="12"/>
      <c r="C1365" s="12"/>
      <c r="D1365" s="12"/>
      <c r="E1365" s="12"/>
      <c r="F1365" s="12"/>
      <c r="G1365" s="12"/>
      <c r="J1365" s="12"/>
      <c r="Q1365" s="12"/>
    </row>
    <row r="1366" spans="1:17" s="13" customFormat="1">
      <c r="A1366" s="12"/>
      <c r="B1366" s="12"/>
      <c r="C1366" s="12"/>
      <c r="D1366" s="12"/>
      <c r="E1366" s="12"/>
      <c r="F1366" s="12"/>
      <c r="G1366" s="12"/>
      <c r="J1366" s="12"/>
      <c r="Q1366" s="12"/>
    </row>
    <row r="1367" spans="1:17" s="13" customFormat="1">
      <c r="A1367" s="12"/>
      <c r="B1367" s="12"/>
      <c r="C1367" s="12"/>
      <c r="D1367" s="12"/>
      <c r="E1367" s="12"/>
      <c r="F1367" s="12"/>
      <c r="G1367" s="12"/>
      <c r="J1367" s="12"/>
      <c r="Q1367" s="12"/>
    </row>
    <row r="1368" spans="1:17" s="13" customFormat="1">
      <c r="A1368" s="12"/>
      <c r="B1368" s="12"/>
      <c r="C1368" s="12"/>
      <c r="D1368" s="12"/>
      <c r="E1368" s="12"/>
      <c r="F1368" s="12"/>
      <c r="G1368" s="12"/>
      <c r="J1368" s="12"/>
      <c r="Q1368" s="12"/>
    </row>
    <row r="1369" spans="1:17" s="13" customFormat="1">
      <c r="A1369" s="12"/>
      <c r="B1369" s="12"/>
      <c r="C1369" s="12"/>
      <c r="D1369" s="12"/>
      <c r="E1369" s="12"/>
      <c r="F1369" s="12"/>
      <c r="G1369" s="12"/>
      <c r="J1369" s="12"/>
      <c r="Q1369" s="12"/>
    </row>
    <row r="1370" spans="1:17" s="13" customFormat="1">
      <c r="A1370" s="12"/>
      <c r="B1370" s="12"/>
      <c r="C1370" s="12"/>
      <c r="D1370" s="12"/>
      <c r="E1370" s="12"/>
      <c r="F1370" s="12"/>
      <c r="G1370" s="12"/>
      <c r="J1370" s="12"/>
      <c r="Q1370" s="12"/>
    </row>
    <row r="1371" spans="1:17" s="13" customFormat="1">
      <c r="A1371" s="12"/>
      <c r="B1371" s="12"/>
      <c r="C1371" s="12"/>
      <c r="D1371" s="12"/>
      <c r="E1371" s="12"/>
      <c r="F1371" s="12"/>
      <c r="G1371" s="12"/>
      <c r="J1371" s="12"/>
      <c r="Q1371" s="12"/>
    </row>
    <row r="1372" spans="1:17" s="13" customFormat="1">
      <c r="A1372" s="12"/>
      <c r="B1372" s="12"/>
      <c r="C1372" s="12"/>
      <c r="D1372" s="12"/>
      <c r="E1372" s="12"/>
      <c r="F1372" s="12"/>
      <c r="G1372" s="12"/>
      <c r="J1372" s="12"/>
      <c r="Q1372" s="12"/>
    </row>
    <row r="1373" spans="1:17" s="13" customFormat="1">
      <c r="A1373" s="12"/>
      <c r="B1373" s="12"/>
      <c r="C1373" s="12"/>
      <c r="D1373" s="12"/>
      <c r="E1373" s="12"/>
      <c r="F1373" s="12"/>
      <c r="G1373" s="12"/>
      <c r="J1373" s="12"/>
      <c r="Q1373" s="12"/>
    </row>
    <row r="1374" spans="1:17" s="13" customFormat="1">
      <c r="A1374" s="12"/>
      <c r="B1374" s="12"/>
      <c r="C1374" s="12"/>
      <c r="D1374" s="12"/>
      <c r="E1374" s="12"/>
      <c r="F1374" s="12"/>
      <c r="G1374" s="12"/>
      <c r="J1374" s="12"/>
      <c r="Q1374" s="12"/>
    </row>
    <row r="1375" spans="1:17" s="13" customFormat="1">
      <c r="A1375" s="12"/>
      <c r="B1375" s="12"/>
      <c r="C1375" s="12"/>
      <c r="D1375" s="12"/>
      <c r="E1375" s="12"/>
      <c r="F1375" s="12"/>
      <c r="G1375" s="12"/>
      <c r="J1375" s="12"/>
      <c r="Q1375" s="12"/>
    </row>
    <row r="1376" spans="1:17" s="13" customFormat="1">
      <c r="A1376" s="12"/>
      <c r="B1376" s="12"/>
      <c r="C1376" s="12"/>
      <c r="D1376" s="12"/>
      <c r="E1376" s="12"/>
      <c r="F1376" s="12"/>
      <c r="G1376" s="12"/>
      <c r="J1376" s="12"/>
      <c r="Q1376" s="12"/>
    </row>
    <row r="1377" spans="1:17" s="13" customFormat="1">
      <c r="A1377" s="12"/>
      <c r="B1377" s="12"/>
      <c r="C1377" s="12"/>
      <c r="D1377" s="12"/>
      <c r="E1377" s="12"/>
      <c r="F1377" s="12"/>
      <c r="G1377" s="12"/>
      <c r="J1377" s="12"/>
      <c r="Q1377" s="12"/>
    </row>
    <row r="1378" spans="1:17" s="13" customFormat="1">
      <c r="A1378" s="12"/>
      <c r="B1378" s="12"/>
      <c r="C1378" s="12"/>
      <c r="D1378" s="12"/>
      <c r="E1378" s="12"/>
      <c r="F1378" s="12"/>
      <c r="G1378" s="12"/>
      <c r="J1378" s="12"/>
      <c r="Q1378" s="12"/>
    </row>
    <row r="1379" spans="1:17" s="13" customFormat="1">
      <c r="A1379" s="12"/>
      <c r="B1379" s="12"/>
      <c r="C1379" s="12"/>
      <c r="D1379" s="12"/>
      <c r="E1379" s="12"/>
      <c r="F1379" s="12"/>
      <c r="G1379" s="12"/>
      <c r="J1379" s="12"/>
      <c r="Q1379" s="12"/>
    </row>
    <row r="1380" spans="1:17" s="13" customFormat="1">
      <c r="A1380" s="12"/>
      <c r="B1380" s="12"/>
      <c r="C1380" s="12"/>
      <c r="D1380" s="12"/>
      <c r="E1380" s="12"/>
      <c r="F1380" s="12"/>
      <c r="G1380" s="12"/>
      <c r="J1380" s="12"/>
      <c r="Q1380" s="12"/>
    </row>
    <row r="1381" spans="1:17" s="13" customFormat="1">
      <c r="A1381" s="12"/>
      <c r="B1381" s="12"/>
      <c r="C1381" s="12"/>
      <c r="D1381" s="12"/>
      <c r="E1381" s="12"/>
      <c r="F1381" s="12"/>
      <c r="G1381" s="12"/>
      <c r="J1381" s="12"/>
      <c r="Q1381" s="12"/>
    </row>
    <row r="1382" spans="1:17" s="13" customFormat="1">
      <c r="A1382" s="12"/>
      <c r="B1382" s="12"/>
      <c r="C1382" s="12"/>
      <c r="D1382" s="12"/>
      <c r="E1382" s="12"/>
      <c r="F1382" s="12"/>
      <c r="G1382" s="12"/>
      <c r="J1382" s="12"/>
      <c r="Q1382" s="12"/>
    </row>
    <row r="1383" spans="1:17" s="13" customFormat="1">
      <c r="A1383" s="12"/>
      <c r="B1383" s="12"/>
      <c r="C1383" s="12"/>
      <c r="D1383" s="12"/>
      <c r="E1383" s="12"/>
      <c r="F1383" s="12"/>
      <c r="G1383" s="12"/>
      <c r="J1383" s="12"/>
      <c r="Q1383" s="12"/>
    </row>
    <row r="1384" spans="1:17" s="13" customFormat="1">
      <c r="A1384" s="12"/>
      <c r="B1384" s="12"/>
      <c r="C1384" s="12"/>
      <c r="D1384" s="12"/>
      <c r="E1384" s="12"/>
      <c r="F1384" s="12"/>
      <c r="G1384" s="12"/>
      <c r="J1384" s="12"/>
      <c r="Q1384" s="12"/>
    </row>
    <row r="1385" spans="1:17" s="13" customFormat="1">
      <c r="A1385" s="12"/>
      <c r="B1385" s="12"/>
      <c r="C1385" s="12"/>
      <c r="D1385" s="12"/>
      <c r="E1385" s="12"/>
      <c r="F1385" s="12"/>
      <c r="G1385" s="12"/>
      <c r="J1385" s="12"/>
      <c r="Q1385" s="12"/>
    </row>
    <row r="1386" spans="1:17" s="13" customFormat="1">
      <c r="A1386" s="12"/>
      <c r="B1386" s="12"/>
      <c r="C1386" s="12"/>
      <c r="D1386" s="12"/>
      <c r="E1386" s="12"/>
      <c r="F1386" s="12"/>
      <c r="G1386" s="12"/>
      <c r="J1386" s="12"/>
      <c r="Q1386" s="12"/>
    </row>
    <row r="1387" spans="1:17" s="13" customFormat="1">
      <c r="A1387" s="12"/>
      <c r="B1387" s="12"/>
      <c r="C1387" s="12"/>
      <c r="D1387" s="12"/>
      <c r="E1387" s="12"/>
      <c r="F1387" s="12"/>
      <c r="G1387" s="12"/>
      <c r="J1387" s="12"/>
      <c r="Q1387" s="12"/>
    </row>
    <row r="1388" spans="1:17" s="13" customFormat="1">
      <c r="A1388" s="12"/>
      <c r="B1388" s="12"/>
      <c r="C1388" s="12"/>
      <c r="D1388" s="12"/>
      <c r="E1388" s="12"/>
      <c r="F1388" s="12"/>
      <c r="G1388" s="12"/>
      <c r="J1388" s="12"/>
      <c r="Q1388" s="12"/>
    </row>
    <row r="1389" spans="1:17" s="13" customFormat="1">
      <c r="A1389" s="12"/>
      <c r="B1389" s="12"/>
      <c r="C1389" s="12"/>
      <c r="D1389" s="12"/>
      <c r="E1389" s="12"/>
      <c r="F1389" s="12"/>
      <c r="G1389" s="12"/>
      <c r="J1389" s="12"/>
      <c r="Q1389" s="12"/>
    </row>
    <row r="1390" spans="1:17" s="13" customFormat="1">
      <c r="A1390" s="12"/>
      <c r="B1390" s="12"/>
      <c r="C1390" s="12"/>
      <c r="D1390" s="12"/>
      <c r="E1390" s="12"/>
      <c r="F1390" s="12"/>
      <c r="G1390" s="12"/>
      <c r="J1390" s="12"/>
      <c r="Q1390" s="12"/>
    </row>
    <row r="1391" spans="1:17" s="13" customFormat="1">
      <c r="A1391" s="12"/>
      <c r="B1391" s="12"/>
      <c r="C1391" s="12"/>
      <c r="D1391" s="12"/>
      <c r="E1391" s="12"/>
      <c r="F1391" s="12"/>
      <c r="G1391" s="12"/>
      <c r="J1391" s="12"/>
      <c r="Q1391" s="12"/>
    </row>
    <row r="1392" spans="1:17" s="13" customFormat="1">
      <c r="A1392" s="12"/>
      <c r="B1392" s="12"/>
      <c r="C1392" s="12"/>
      <c r="D1392" s="12"/>
      <c r="E1392" s="12"/>
      <c r="F1392" s="12"/>
      <c r="G1392" s="12"/>
      <c r="J1392" s="12"/>
      <c r="Q1392" s="12"/>
    </row>
    <row r="1393" spans="1:17" s="13" customFormat="1">
      <c r="A1393" s="12"/>
      <c r="B1393" s="12"/>
      <c r="C1393" s="12"/>
      <c r="D1393" s="12"/>
      <c r="E1393" s="12"/>
      <c r="F1393" s="12"/>
      <c r="G1393" s="12"/>
      <c r="J1393" s="12"/>
      <c r="Q1393" s="12"/>
    </row>
    <row r="1394" spans="1:17" s="13" customFormat="1">
      <c r="A1394" s="12"/>
      <c r="B1394" s="12"/>
      <c r="C1394" s="12"/>
      <c r="D1394" s="12"/>
      <c r="E1394" s="12"/>
      <c r="F1394" s="12"/>
      <c r="G1394" s="12"/>
      <c r="J1394" s="12"/>
      <c r="Q1394" s="12"/>
    </row>
    <row r="1395" spans="1:17" s="13" customFormat="1">
      <c r="A1395" s="12"/>
      <c r="B1395" s="12"/>
      <c r="C1395" s="12"/>
      <c r="D1395" s="12"/>
      <c r="E1395" s="12"/>
      <c r="F1395" s="12"/>
      <c r="G1395" s="12"/>
      <c r="J1395" s="12"/>
      <c r="Q1395" s="12"/>
    </row>
    <row r="1396" spans="1:17" s="13" customFormat="1">
      <c r="A1396" s="12"/>
      <c r="B1396" s="12"/>
      <c r="C1396" s="12"/>
      <c r="D1396" s="12"/>
      <c r="E1396" s="12"/>
      <c r="F1396" s="12"/>
      <c r="G1396" s="12"/>
      <c r="J1396" s="12"/>
      <c r="Q1396" s="12"/>
    </row>
    <row r="1397" spans="1:17" s="13" customFormat="1">
      <c r="A1397" s="12"/>
      <c r="B1397" s="12"/>
      <c r="C1397" s="12"/>
      <c r="D1397" s="12"/>
      <c r="E1397" s="12"/>
      <c r="F1397" s="12"/>
      <c r="G1397" s="12"/>
      <c r="J1397" s="12"/>
      <c r="Q1397" s="12"/>
    </row>
    <row r="1398" spans="1:17" s="13" customFormat="1">
      <c r="A1398" s="12"/>
      <c r="B1398" s="12"/>
      <c r="C1398" s="12"/>
      <c r="D1398" s="12"/>
      <c r="E1398" s="12"/>
      <c r="F1398" s="12"/>
      <c r="G1398" s="12"/>
      <c r="J1398" s="12"/>
      <c r="Q1398" s="12"/>
    </row>
    <row r="1399" spans="1:17" s="13" customFormat="1">
      <c r="A1399" s="12"/>
      <c r="B1399" s="12"/>
      <c r="C1399" s="12"/>
      <c r="D1399" s="12"/>
      <c r="E1399" s="12"/>
      <c r="F1399" s="12"/>
      <c r="G1399" s="12"/>
      <c r="J1399" s="12"/>
      <c r="Q1399" s="12"/>
    </row>
    <row r="1400" spans="1:17" s="13" customFormat="1">
      <c r="A1400" s="12"/>
      <c r="B1400" s="12"/>
      <c r="C1400" s="12"/>
      <c r="D1400" s="12"/>
      <c r="E1400" s="12"/>
      <c r="F1400" s="12"/>
      <c r="G1400" s="12"/>
      <c r="J1400" s="12"/>
      <c r="Q1400" s="12"/>
    </row>
    <row r="1401" spans="1:17" s="13" customFormat="1">
      <c r="A1401" s="12"/>
      <c r="B1401" s="12"/>
      <c r="C1401" s="12"/>
      <c r="D1401" s="12"/>
      <c r="E1401" s="12"/>
      <c r="F1401" s="12"/>
      <c r="G1401" s="12"/>
      <c r="J1401" s="12"/>
      <c r="Q1401" s="12"/>
    </row>
    <row r="1402" spans="1:17" s="13" customFormat="1">
      <c r="A1402" s="12"/>
      <c r="B1402" s="12"/>
      <c r="C1402" s="12"/>
      <c r="D1402" s="12"/>
      <c r="E1402" s="12"/>
      <c r="F1402" s="12"/>
      <c r="G1402" s="12"/>
      <c r="J1402" s="12"/>
      <c r="Q1402" s="12"/>
    </row>
    <row r="1403" spans="1:17" s="13" customFormat="1">
      <c r="A1403" s="12"/>
      <c r="B1403" s="12"/>
      <c r="C1403" s="12"/>
      <c r="D1403" s="12"/>
      <c r="E1403" s="12"/>
      <c r="F1403" s="12"/>
      <c r="G1403" s="12"/>
      <c r="J1403" s="12"/>
      <c r="Q1403" s="12"/>
    </row>
    <row r="1404" spans="1:17" s="13" customFormat="1">
      <c r="A1404" s="12"/>
      <c r="B1404" s="12"/>
      <c r="C1404" s="12"/>
      <c r="D1404" s="12"/>
      <c r="E1404" s="12"/>
      <c r="F1404" s="12"/>
      <c r="G1404" s="12"/>
      <c r="J1404" s="12"/>
      <c r="Q1404" s="12"/>
    </row>
    <row r="1405" spans="1:17" s="13" customFormat="1">
      <c r="A1405" s="12"/>
      <c r="B1405" s="12"/>
      <c r="C1405" s="12"/>
      <c r="D1405" s="12"/>
      <c r="E1405" s="12"/>
      <c r="F1405" s="12"/>
      <c r="G1405" s="12"/>
      <c r="J1405" s="12"/>
      <c r="Q1405" s="12"/>
    </row>
    <row r="1406" spans="1:17" s="13" customFormat="1">
      <c r="A1406" s="12"/>
      <c r="B1406" s="12"/>
      <c r="C1406" s="12"/>
      <c r="D1406" s="12"/>
      <c r="E1406" s="12"/>
      <c r="F1406" s="12"/>
      <c r="G1406" s="12"/>
      <c r="J1406" s="12"/>
      <c r="Q1406" s="12"/>
    </row>
    <row r="1407" spans="1:17" s="13" customFormat="1">
      <c r="A1407" s="12"/>
      <c r="B1407" s="12"/>
      <c r="C1407" s="12"/>
      <c r="D1407" s="12"/>
      <c r="E1407" s="12"/>
      <c r="F1407" s="12"/>
      <c r="G1407" s="12"/>
      <c r="J1407" s="12"/>
      <c r="Q1407" s="12"/>
    </row>
    <row r="1408" spans="1:17" s="13" customFormat="1">
      <c r="A1408" s="12"/>
      <c r="B1408" s="12"/>
      <c r="C1408" s="12"/>
      <c r="D1408" s="12"/>
      <c r="E1408" s="12"/>
      <c r="F1408" s="12"/>
      <c r="G1408" s="12"/>
      <c r="J1408" s="12"/>
      <c r="Q1408" s="12"/>
    </row>
    <row r="1409" spans="1:17" s="13" customFormat="1">
      <c r="A1409" s="12"/>
      <c r="B1409" s="12"/>
      <c r="C1409" s="12"/>
      <c r="D1409" s="12"/>
      <c r="E1409" s="12"/>
      <c r="F1409" s="12"/>
      <c r="G1409" s="12"/>
      <c r="J1409" s="12"/>
      <c r="Q1409" s="12"/>
    </row>
    <row r="1410" spans="1:17" s="13" customFormat="1">
      <c r="A1410" s="12"/>
      <c r="B1410" s="12"/>
      <c r="C1410" s="12"/>
      <c r="D1410" s="12"/>
      <c r="E1410" s="12"/>
      <c r="F1410" s="12"/>
      <c r="G1410" s="12"/>
      <c r="J1410" s="12"/>
      <c r="Q1410" s="12"/>
    </row>
    <row r="1411" spans="1:17" s="13" customFormat="1">
      <c r="A1411" s="12"/>
      <c r="B1411" s="12"/>
      <c r="C1411" s="12"/>
      <c r="D1411" s="12"/>
      <c r="E1411" s="12"/>
      <c r="F1411" s="12"/>
      <c r="G1411" s="12"/>
      <c r="J1411" s="12"/>
      <c r="Q1411" s="12"/>
    </row>
    <row r="1412" spans="1:17" s="13" customFormat="1">
      <c r="A1412" s="12"/>
      <c r="B1412" s="12"/>
      <c r="C1412" s="12"/>
      <c r="D1412" s="12"/>
      <c r="E1412" s="12"/>
      <c r="F1412" s="12"/>
      <c r="G1412" s="12"/>
      <c r="J1412" s="12"/>
      <c r="Q1412" s="12"/>
    </row>
    <row r="1413" spans="1:17" s="13" customFormat="1">
      <c r="A1413" s="12"/>
      <c r="B1413" s="12"/>
      <c r="C1413" s="12"/>
      <c r="D1413" s="12"/>
      <c r="E1413" s="12"/>
      <c r="F1413" s="12"/>
      <c r="G1413" s="12"/>
      <c r="J1413" s="12"/>
      <c r="Q1413" s="12"/>
    </row>
    <row r="1414" spans="1:17" s="13" customFormat="1">
      <c r="A1414" s="12"/>
      <c r="B1414" s="12"/>
      <c r="C1414" s="12"/>
      <c r="D1414" s="12"/>
      <c r="E1414" s="12"/>
      <c r="F1414" s="12"/>
      <c r="G1414" s="12"/>
      <c r="J1414" s="12"/>
      <c r="Q1414" s="12"/>
    </row>
    <row r="1415" spans="1:17" s="13" customFormat="1">
      <c r="A1415" s="12"/>
      <c r="B1415" s="12"/>
      <c r="C1415" s="12"/>
      <c r="D1415" s="12"/>
      <c r="E1415" s="12"/>
      <c r="F1415" s="12"/>
      <c r="G1415" s="12"/>
      <c r="J1415" s="12"/>
      <c r="Q1415" s="12"/>
    </row>
    <row r="1416" spans="1:17" s="13" customFormat="1">
      <c r="A1416" s="12"/>
      <c r="B1416" s="12"/>
      <c r="C1416" s="12"/>
      <c r="D1416" s="12"/>
      <c r="E1416" s="12"/>
      <c r="F1416" s="12"/>
      <c r="G1416" s="12"/>
      <c r="J1416" s="12"/>
      <c r="Q1416" s="12"/>
    </row>
    <row r="1417" spans="1:17" s="13" customFormat="1">
      <c r="A1417" s="12"/>
      <c r="B1417" s="12"/>
      <c r="C1417" s="12"/>
      <c r="D1417" s="12"/>
      <c r="E1417" s="12"/>
      <c r="F1417" s="12"/>
      <c r="G1417" s="12"/>
      <c r="J1417" s="12"/>
      <c r="Q1417" s="12"/>
    </row>
    <row r="1418" spans="1:17" s="13" customFormat="1">
      <c r="A1418" s="12"/>
      <c r="B1418" s="12"/>
      <c r="C1418" s="12"/>
      <c r="D1418" s="12"/>
      <c r="E1418" s="12"/>
      <c r="F1418" s="12"/>
      <c r="G1418" s="12"/>
      <c r="J1418" s="12"/>
      <c r="Q1418" s="12"/>
    </row>
    <row r="1419" spans="1:17" s="13" customFormat="1">
      <c r="A1419" s="12"/>
      <c r="B1419" s="12"/>
      <c r="C1419" s="12"/>
      <c r="D1419" s="12"/>
      <c r="E1419" s="12"/>
      <c r="F1419" s="12"/>
      <c r="G1419" s="12"/>
      <c r="J1419" s="12"/>
      <c r="Q1419" s="12"/>
    </row>
    <row r="1420" spans="1:17" s="13" customFormat="1">
      <c r="A1420" s="12"/>
      <c r="B1420" s="12"/>
      <c r="C1420" s="12"/>
      <c r="D1420" s="12"/>
      <c r="E1420" s="12"/>
      <c r="F1420" s="12"/>
      <c r="G1420" s="12"/>
      <c r="J1420" s="12"/>
      <c r="Q1420" s="12"/>
    </row>
    <row r="1421" spans="1:17" s="13" customFormat="1">
      <c r="A1421" s="12"/>
      <c r="B1421" s="12"/>
      <c r="C1421" s="12"/>
      <c r="D1421" s="12"/>
      <c r="E1421" s="12"/>
      <c r="F1421" s="12"/>
      <c r="G1421" s="12"/>
      <c r="J1421" s="12"/>
      <c r="Q1421" s="12"/>
    </row>
    <row r="1422" spans="1:17" s="13" customFormat="1">
      <c r="A1422" s="12"/>
      <c r="B1422" s="12"/>
      <c r="C1422" s="12"/>
      <c r="D1422" s="12"/>
      <c r="E1422" s="12"/>
      <c r="F1422" s="12"/>
      <c r="G1422" s="12"/>
      <c r="J1422" s="12"/>
      <c r="Q1422" s="12"/>
    </row>
    <row r="1423" spans="1:17" s="13" customFormat="1">
      <c r="A1423" s="12"/>
      <c r="B1423" s="12"/>
      <c r="C1423" s="12"/>
      <c r="D1423" s="12"/>
      <c r="E1423" s="12"/>
      <c r="F1423" s="12"/>
      <c r="G1423" s="12"/>
      <c r="J1423" s="12"/>
      <c r="Q1423" s="12"/>
    </row>
    <row r="1424" spans="1:17" s="13" customFormat="1">
      <c r="A1424" s="12"/>
      <c r="B1424" s="12"/>
      <c r="C1424" s="12"/>
      <c r="D1424" s="12"/>
      <c r="E1424" s="12"/>
      <c r="F1424" s="12"/>
      <c r="G1424" s="12"/>
      <c r="J1424" s="12"/>
      <c r="Q1424" s="12"/>
    </row>
    <row r="1425" spans="1:17" s="13" customFormat="1">
      <c r="A1425" s="12"/>
      <c r="B1425" s="12"/>
      <c r="C1425" s="12"/>
      <c r="D1425" s="12"/>
      <c r="E1425" s="12"/>
      <c r="F1425" s="12"/>
      <c r="G1425" s="12"/>
      <c r="J1425" s="12"/>
      <c r="Q1425" s="12"/>
    </row>
    <row r="1426" spans="1:17" s="13" customFormat="1">
      <c r="A1426" s="12"/>
      <c r="B1426" s="12"/>
      <c r="C1426" s="12"/>
      <c r="D1426" s="12"/>
      <c r="E1426" s="12"/>
      <c r="F1426" s="12"/>
      <c r="G1426" s="12"/>
      <c r="J1426" s="12"/>
      <c r="Q1426" s="12"/>
    </row>
    <row r="1427" spans="1:17" s="13" customFormat="1">
      <c r="A1427" s="12"/>
      <c r="B1427" s="12"/>
      <c r="C1427" s="12"/>
      <c r="D1427" s="12"/>
      <c r="E1427" s="12"/>
      <c r="F1427" s="12"/>
      <c r="G1427" s="12"/>
      <c r="J1427" s="12"/>
      <c r="Q1427" s="12"/>
    </row>
    <row r="1428" spans="1:17" s="13" customFormat="1">
      <c r="A1428" s="12"/>
      <c r="B1428" s="12"/>
      <c r="C1428" s="12"/>
      <c r="D1428" s="12"/>
      <c r="E1428" s="12"/>
      <c r="F1428" s="12"/>
      <c r="G1428" s="12"/>
      <c r="J1428" s="12"/>
      <c r="Q1428" s="12"/>
    </row>
    <row r="1429" spans="1:17" s="13" customFormat="1">
      <c r="A1429" s="12"/>
      <c r="B1429" s="12"/>
      <c r="C1429" s="12"/>
      <c r="D1429" s="12"/>
      <c r="E1429" s="12"/>
      <c r="F1429" s="12"/>
      <c r="G1429" s="12"/>
      <c r="J1429" s="12"/>
      <c r="Q1429" s="12"/>
    </row>
    <row r="1430" spans="1:17" s="13" customFormat="1">
      <c r="A1430" s="12"/>
      <c r="B1430" s="12"/>
      <c r="C1430" s="12"/>
      <c r="D1430" s="12"/>
      <c r="E1430" s="12"/>
      <c r="F1430" s="12"/>
      <c r="G1430" s="12"/>
      <c r="J1430" s="12"/>
      <c r="Q1430" s="12"/>
    </row>
    <row r="1431" spans="1:17" s="13" customFormat="1">
      <c r="A1431" s="12"/>
      <c r="B1431" s="12"/>
      <c r="C1431" s="12"/>
      <c r="D1431" s="12"/>
      <c r="E1431" s="12"/>
      <c r="F1431" s="12"/>
      <c r="G1431" s="12"/>
      <c r="J1431" s="12"/>
      <c r="Q1431" s="12"/>
    </row>
    <row r="1432" spans="1:17" s="13" customFormat="1">
      <c r="A1432" s="12"/>
      <c r="B1432" s="12"/>
      <c r="C1432" s="12"/>
      <c r="D1432" s="12"/>
      <c r="E1432" s="12"/>
      <c r="F1432" s="12"/>
      <c r="G1432" s="12"/>
      <c r="J1432" s="12"/>
      <c r="Q1432" s="12"/>
    </row>
    <row r="1433" spans="1:17" s="13" customFormat="1">
      <c r="A1433" s="12"/>
      <c r="B1433" s="12"/>
      <c r="C1433" s="12"/>
      <c r="D1433" s="12"/>
      <c r="E1433" s="12"/>
      <c r="F1433" s="12"/>
      <c r="G1433" s="12"/>
      <c r="J1433" s="12"/>
      <c r="Q1433" s="12"/>
    </row>
    <row r="1434" spans="1:17" s="13" customFormat="1">
      <c r="A1434" s="12"/>
      <c r="B1434" s="12"/>
      <c r="C1434" s="12"/>
      <c r="D1434" s="12"/>
      <c r="E1434" s="12"/>
      <c r="F1434" s="12"/>
      <c r="G1434" s="12"/>
      <c r="J1434" s="12"/>
      <c r="Q1434" s="12"/>
    </row>
    <row r="1435" spans="1:17" s="13" customFormat="1">
      <c r="A1435" s="12"/>
      <c r="B1435" s="12"/>
      <c r="C1435" s="12"/>
      <c r="D1435" s="12"/>
      <c r="E1435" s="12"/>
      <c r="F1435" s="12"/>
      <c r="G1435" s="12"/>
      <c r="J1435" s="12"/>
      <c r="Q1435" s="12"/>
    </row>
    <row r="1436" spans="1:17" s="13" customFormat="1">
      <c r="A1436" s="12"/>
      <c r="B1436" s="12"/>
      <c r="C1436" s="12"/>
      <c r="D1436" s="12"/>
      <c r="E1436" s="12"/>
      <c r="F1436" s="12"/>
      <c r="G1436" s="12"/>
      <c r="J1436" s="12"/>
      <c r="Q1436" s="12"/>
    </row>
    <row r="1437" spans="1:17" s="13" customFormat="1">
      <c r="A1437" s="12"/>
      <c r="B1437" s="12"/>
      <c r="C1437" s="12"/>
      <c r="D1437" s="12"/>
      <c r="E1437" s="12"/>
      <c r="F1437" s="12"/>
      <c r="G1437" s="12"/>
      <c r="J1437" s="12"/>
      <c r="Q1437" s="12"/>
    </row>
    <row r="1438" spans="1:17" s="13" customFormat="1">
      <c r="A1438" s="12"/>
      <c r="B1438" s="12"/>
      <c r="C1438" s="12"/>
      <c r="D1438" s="12"/>
      <c r="E1438" s="12"/>
      <c r="F1438" s="12"/>
      <c r="G1438" s="12"/>
      <c r="J1438" s="12"/>
      <c r="Q1438" s="12"/>
    </row>
    <row r="1439" spans="1:17" s="13" customFormat="1">
      <c r="A1439" s="12"/>
      <c r="B1439" s="12"/>
      <c r="C1439" s="12"/>
      <c r="D1439" s="12"/>
      <c r="E1439" s="12"/>
      <c r="F1439" s="12"/>
      <c r="G1439" s="12"/>
      <c r="J1439" s="12"/>
      <c r="Q1439" s="12"/>
    </row>
    <row r="1440" spans="1:17" s="13" customFormat="1">
      <c r="A1440" s="12"/>
      <c r="B1440" s="12"/>
      <c r="C1440" s="12"/>
      <c r="D1440" s="12"/>
      <c r="E1440" s="12"/>
      <c r="F1440" s="12"/>
      <c r="G1440" s="12"/>
      <c r="J1440" s="12"/>
      <c r="Q1440" s="12"/>
    </row>
    <row r="1441" spans="1:17" s="13" customFormat="1">
      <c r="A1441" s="12"/>
      <c r="B1441" s="12"/>
      <c r="C1441" s="12"/>
      <c r="D1441" s="12"/>
      <c r="E1441" s="12"/>
      <c r="F1441" s="12"/>
      <c r="G1441" s="12"/>
      <c r="J1441" s="12"/>
      <c r="Q1441" s="12"/>
    </row>
    <row r="1442" spans="1:17" s="13" customFormat="1">
      <c r="A1442" s="12"/>
      <c r="B1442" s="12"/>
      <c r="C1442" s="12"/>
      <c r="D1442" s="12"/>
      <c r="E1442" s="12"/>
      <c r="F1442" s="12"/>
      <c r="G1442" s="12"/>
      <c r="J1442" s="12"/>
      <c r="Q1442" s="12"/>
    </row>
    <row r="1443" spans="1:17" s="13" customFormat="1">
      <c r="A1443" s="12"/>
      <c r="B1443" s="12"/>
      <c r="C1443" s="12"/>
      <c r="D1443" s="12"/>
      <c r="E1443" s="12"/>
      <c r="F1443" s="12"/>
      <c r="G1443" s="12"/>
      <c r="J1443" s="12"/>
      <c r="Q1443" s="12"/>
    </row>
    <row r="1444" spans="1:17" s="13" customFormat="1">
      <c r="A1444" s="12"/>
      <c r="B1444" s="12"/>
      <c r="C1444" s="12"/>
      <c r="D1444" s="12"/>
      <c r="E1444" s="12"/>
      <c r="F1444" s="12"/>
      <c r="G1444" s="12"/>
      <c r="J1444" s="12"/>
      <c r="Q1444" s="12"/>
    </row>
    <row r="1445" spans="1:17" s="13" customFormat="1">
      <c r="A1445" s="12"/>
      <c r="B1445" s="12"/>
      <c r="C1445" s="12"/>
      <c r="D1445" s="12"/>
      <c r="E1445" s="12"/>
      <c r="F1445" s="12"/>
      <c r="G1445" s="12"/>
      <c r="J1445" s="12"/>
      <c r="Q1445" s="12"/>
    </row>
    <row r="1446" spans="1:17" s="13" customFormat="1">
      <c r="A1446" s="12"/>
      <c r="B1446" s="12"/>
      <c r="C1446" s="12"/>
      <c r="D1446" s="12"/>
      <c r="E1446" s="12"/>
      <c r="F1446" s="12"/>
      <c r="G1446" s="12"/>
      <c r="J1446" s="12"/>
      <c r="Q1446" s="12"/>
    </row>
    <row r="1447" spans="1:17" s="13" customFormat="1">
      <c r="A1447" s="12"/>
      <c r="B1447" s="12"/>
      <c r="C1447" s="12"/>
      <c r="D1447" s="12"/>
      <c r="E1447" s="12"/>
      <c r="F1447" s="12"/>
      <c r="G1447" s="12"/>
      <c r="J1447" s="12"/>
      <c r="Q1447" s="12"/>
    </row>
    <row r="1448" spans="1:17" s="13" customFormat="1">
      <c r="A1448" s="12"/>
      <c r="B1448" s="12"/>
      <c r="C1448" s="12"/>
      <c r="D1448" s="12"/>
      <c r="E1448" s="12"/>
      <c r="F1448" s="12"/>
      <c r="G1448" s="12"/>
      <c r="J1448" s="12"/>
      <c r="Q1448" s="12"/>
    </row>
    <row r="1449" spans="1:17" s="13" customFormat="1">
      <c r="A1449" s="12"/>
      <c r="B1449" s="12"/>
      <c r="C1449" s="12"/>
      <c r="D1449" s="12"/>
      <c r="E1449" s="12"/>
      <c r="F1449" s="12"/>
      <c r="G1449" s="12"/>
      <c r="J1449" s="12"/>
      <c r="Q1449" s="12"/>
    </row>
    <row r="1450" spans="1:17" s="13" customFormat="1">
      <c r="A1450" s="12"/>
      <c r="B1450" s="12"/>
      <c r="C1450" s="12"/>
      <c r="D1450" s="12"/>
      <c r="E1450" s="12"/>
      <c r="F1450" s="12"/>
      <c r="G1450" s="12"/>
      <c r="J1450" s="12"/>
      <c r="Q1450" s="12"/>
    </row>
    <row r="1451" spans="1:17" s="13" customFormat="1">
      <c r="A1451" s="12"/>
      <c r="B1451" s="12"/>
      <c r="C1451" s="12"/>
      <c r="D1451" s="12"/>
      <c r="E1451" s="12"/>
      <c r="F1451" s="12"/>
      <c r="G1451" s="12"/>
      <c r="J1451" s="12"/>
      <c r="Q1451" s="12"/>
    </row>
    <row r="1452" spans="1:17" s="13" customFormat="1">
      <c r="A1452" s="12"/>
      <c r="B1452" s="12"/>
      <c r="C1452" s="12"/>
      <c r="D1452" s="12"/>
      <c r="E1452" s="12"/>
      <c r="F1452" s="12"/>
      <c r="G1452" s="12"/>
      <c r="J1452" s="12"/>
      <c r="Q1452" s="12"/>
    </row>
    <row r="1453" spans="1:17" s="13" customFormat="1">
      <c r="A1453" s="12"/>
      <c r="B1453" s="12"/>
      <c r="C1453" s="12"/>
      <c r="D1453" s="12"/>
      <c r="E1453" s="12"/>
      <c r="F1453" s="12"/>
      <c r="G1453" s="12"/>
      <c r="J1453" s="12"/>
      <c r="Q1453" s="12"/>
    </row>
    <row r="1454" spans="1:17" s="13" customFormat="1">
      <c r="A1454" s="12"/>
      <c r="B1454" s="12"/>
      <c r="C1454" s="12"/>
      <c r="D1454" s="12"/>
      <c r="E1454" s="12"/>
      <c r="F1454" s="12"/>
      <c r="G1454" s="12"/>
      <c r="J1454" s="12"/>
      <c r="Q1454" s="12"/>
    </row>
    <row r="1455" spans="1:17" s="13" customFormat="1">
      <c r="A1455" s="12"/>
      <c r="B1455" s="12"/>
      <c r="C1455" s="12"/>
      <c r="D1455" s="12"/>
      <c r="E1455" s="12"/>
      <c r="F1455" s="12"/>
      <c r="G1455" s="12"/>
      <c r="J1455" s="12"/>
      <c r="Q1455" s="12"/>
    </row>
    <row r="1456" spans="1:17" s="13" customFormat="1">
      <c r="A1456" s="12"/>
      <c r="B1456" s="12"/>
      <c r="C1456" s="12"/>
      <c r="D1456" s="12"/>
      <c r="E1456" s="12"/>
      <c r="F1456" s="12"/>
      <c r="G1456" s="12"/>
      <c r="J1456" s="12"/>
      <c r="Q1456" s="12"/>
    </row>
    <row r="1457" spans="1:17" s="13" customFormat="1">
      <c r="A1457" s="12"/>
      <c r="B1457" s="12"/>
      <c r="C1457" s="12"/>
      <c r="D1457" s="12"/>
      <c r="E1457" s="12"/>
      <c r="F1457" s="12"/>
      <c r="G1457" s="12"/>
      <c r="J1457" s="12"/>
      <c r="Q1457" s="12"/>
    </row>
    <row r="1458" spans="1:17" s="13" customFormat="1">
      <c r="A1458" s="12"/>
      <c r="B1458" s="12"/>
      <c r="C1458" s="12"/>
      <c r="D1458" s="12"/>
      <c r="E1458" s="12"/>
      <c r="F1458" s="12"/>
      <c r="G1458" s="12"/>
      <c r="J1458" s="12"/>
      <c r="Q1458" s="12"/>
    </row>
    <row r="1459" spans="1:17" s="13" customFormat="1">
      <c r="A1459" s="12"/>
      <c r="B1459" s="12"/>
      <c r="C1459" s="12"/>
      <c r="D1459" s="12"/>
      <c r="E1459" s="12"/>
      <c r="F1459" s="12"/>
      <c r="G1459" s="12"/>
      <c r="J1459" s="12"/>
      <c r="Q1459" s="12"/>
    </row>
    <row r="1460" spans="1:17" s="13" customFormat="1">
      <c r="A1460" s="12"/>
      <c r="B1460" s="12"/>
      <c r="C1460" s="12"/>
      <c r="D1460" s="12"/>
      <c r="E1460" s="12"/>
      <c r="F1460" s="12"/>
      <c r="G1460" s="12"/>
      <c r="J1460" s="12"/>
      <c r="Q1460" s="12"/>
    </row>
    <row r="1461" spans="1:17" s="13" customFormat="1">
      <c r="A1461" s="12"/>
      <c r="B1461" s="12"/>
      <c r="C1461" s="12"/>
      <c r="D1461" s="12"/>
      <c r="E1461" s="12"/>
      <c r="F1461" s="12"/>
      <c r="G1461" s="12"/>
      <c r="J1461" s="12"/>
      <c r="Q1461" s="12"/>
    </row>
    <row r="1462" spans="1:17" s="13" customFormat="1">
      <c r="A1462" s="12"/>
      <c r="B1462" s="12"/>
      <c r="C1462" s="12"/>
      <c r="D1462" s="12"/>
      <c r="E1462" s="12"/>
      <c r="F1462" s="12"/>
      <c r="G1462" s="12"/>
      <c r="J1462" s="12"/>
      <c r="Q1462" s="12"/>
    </row>
    <row r="1463" spans="1:17" s="13" customFormat="1">
      <c r="A1463" s="12"/>
      <c r="B1463" s="12"/>
      <c r="C1463" s="12"/>
      <c r="D1463" s="12"/>
      <c r="E1463" s="12"/>
      <c r="F1463" s="12"/>
      <c r="G1463" s="12"/>
      <c r="J1463" s="12"/>
      <c r="Q1463" s="12"/>
    </row>
    <row r="1464" spans="1:17" s="13" customFormat="1">
      <c r="A1464" s="12"/>
      <c r="B1464" s="12"/>
      <c r="C1464" s="12"/>
      <c r="D1464" s="12"/>
      <c r="E1464" s="12"/>
      <c r="F1464" s="12"/>
      <c r="G1464" s="12"/>
      <c r="J1464" s="12"/>
      <c r="Q1464" s="12"/>
    </row>
    <row r="1465" spans="1:17" s="13" customFormat="1">
      <c r="A1465" s="12"/>
      <c r="B1465" s="12"/>
      <c r="C1465" s="12"/>
      <c r="D1465" s="12"/>
      <c r="E1465" s="12"/>
      <c r="F1465" s="12"/>
      <c r="G1465" s="12"/>
      <c r="J1465" s="12"/>
      <c r="Q1465" s="12"/>
    </row>
    <row r="1466" spans="1:17" s="13" customFormat="1">
      <c r="A1466" s="12"/>
      <c r="B1466" s="12"/>
      <c r="C1466" s="12"/>
      <c r="D1466" s="12"/>
      <c r="E1466" s="12"/>
      <c r="F1466" s="12"/>
      <c r="G1466" s="12"/>
      <c r="J1466" s="12"/>
      <c r="Q1466" s="12"/>
    </row>
    <row r="1467" spans="1:17" s="13" customFormat="1">
      <c r="A1467" s="12"/>
      <c r="B1467" s="12"/>
      <c r="C1467" s="12"/>
      <c r="D1467" s="12"/>
      <c r="E1467" s="12"/>
      <c r="F1467" s="12"/>
      <c r="G1467" s="12"/>
      <c r="J1467" s="12"/>
      <c r="Q1467" s="12"/>
    </row>
    <row r="1468" spans="1:17" s="13" customFormat="1">
      <c r="A1468" s="12"/>
      <c r="B1468" s="12"/>
      <c r="C1468" s="12"/>
      <c r="D1468" s="12"/>
      <c r="E1468" s="12"/>
      <c r="F1468" s="12"/>
      <c r="G1468" s="12"/>
      <c r="J1468" s="12"/>
      <c r="Q1468" s="12"/>
    </row>
    <row r="1469" spans="1:17" s="13" customFormat="1">
      <c r="A1469" s="12"/>
      <c r="B1469" s="12"/>
      <c r="C1469" s="12"/>
      <c r="D1469" s="12"/>
      <c r="E1469" s="12"/>
      <c r="F1469" s="12"/>
      <c r="G1469" s="12"/>
      <c r="J1469" s="12"/>
      <c r="Q1469" s="12"/>
    </row>
    <row r="1470" spans="1:17" s="13" customFormat="1">
      <c r="A1470" s="12"/>
      <c r="B1470" s="12"/>
      <c r="C1470" s="12"/>
      <c r="D1470" s="12"/>
      <c r="E1470" s="12"/>
      <c r="F1470" s="12"/>
      <c r="G1470" s="12"/>
      <c r="J1470" s="12"/>
      <c r="Q1470" s="12"/>
    </row>
    <row r="1471" spans="1:17" s="13" customFormat="1">
      <c r="A1471" s="12"/>
      <c r="B1471" s="12"/>
      <c r="C1471" s="12"/>
      <c r="D1471" s="12"/>
      <c r="E1471" s="12"/>
      <c r="F1471" s="12"/>
      <c r="G1471" s="12"/>
      <c r="J1471" s="12"/>
      <c r="Q1471" s="12"/>
    </row>
    <row r="1472" spans="1:17" s="13" customFormat="1">
      <c r="A1472" s="12"/>
      <c r="B1472" s="12"/>
      <c r="C1472" s="12"/>
      <c r="D1472" s="12"/>
      <c r="E1472" s="12"/>
      <c r="F1472" s="12"/>
      <c r="G1472" s="12"/>
      <c r="J1472" s="12"/>
      <c r="Q1472" s="12"/>
    </row>
    <row r="1473" spans="1:17" s="13" customFormat="1">
      <c r="A1473" s="12"/>
      <c r="B1473" s="12"/>
      <c r="C1473" s="12"/>
      <c r="D1473" s="12"/>
      <c r="E1473" s="12"/>
      <c r="F1473" s="12"/>
      <c r="G1473" s="12"/>
      <c r="J1473" s="12"/>
      <c r="Q1473" s="12"/>
    </row>
    <row r="1474" spans="1:17" s="13" customFormat="1">
      <c r="A1474" s="12"/>
      <c r="B1474" s="12"/>
      <c r="C1474" s="12"/>
      <c r="D1474" s="12"/>
      <c r="E1474" s="12"/>
      <c r="F1474" s="12"/>
      <c r="G1474" s="12"/>
      <c r="J1474" s="12"/>
      <c r="Q1474" s="12"/>
    </row>
    <row r="1475" spans="1:17" s="13" customFormat="1">
      <c r="A1475" s="12"/>
      <c r="B1475" s="12"/>
      <c r="C1475" s="12"/>
      <c r="D1475" s="12"/>
      <c r="E1475" s="12"/>
      <c r="F1475" s="12"/>
      <c r="G1475" s="12"/>
      <c r="J1475" s="12"/>
      <c r="Q1475" s="12"/>
    </row>
    <row r="1476" spans="1:17" s="13" customFormat="1">
      <c r="A1476" s="12"/>
      <c r="B1476" s="12"/>
      <c r="C1476" s="12"/>
      <c r="D1476" s="12"/>
      <c r="E1476" s="12"/>
      <c r="F1476" s="12"/>
      <c r="G1476" s="12"/>
      <c r="J1476" s="12"/>
      <c r="Q1476" s="12"/>
    </row>
    <row r="1477" spans="1:17" s="13" customFormat="1">
      <c r="A1477" s="12"/>
      <c r="B1477" s="12"/>
      <c r="C1477" s="12"/>
      <c r="D1477" s="12"/>
      <c r="E1477" s="12"/>
      <c r="F1477" s="12"/>
      <c r="G1477" s="12"/>
      <c r="J1477" s="12"/>
      <c r="Q1477" s="12"/>
    </row>
    <row r="1478" spans="1:17" s="13" customFormat="1">
      <c r="A1478" s="12"/>
      <c r="B1478" s="12"/>
      <c r="C1478" s="12"/>
      <c r="D1478" s="12"/>
      <c r="E1478" s="12"/>
      <c r="F1478" s="12"/>
      <c r="G1478" s="12"/>
      <c r="J1478" s="12"/>
      <c r="Q1478" s="12"/>
    </row>
    <row r="1479" spans="1:17" s="13" customFormat="1">
      <c r="A1479" s="12"/>
      <c r="B1479" s="12"/>
      <c r="C1479" s="12"/>
      <c r="D1479" s="12"/>
      <c r="E1479" s="12"/>
      <c r="F1479" s="12"/>
      <c r="G1479" s="12"/>
      <c r="J1479" s="12"/>
      <c r="Q1479" s="12"/>
    </row>
    <row r="1480" spans="1:17" s="13" customFormat="1">
      <c r="A1480" s="12"/>
      <c r="B1480" s="12"/>
      <c r="C1480" s="12"/>
      <c r="D1480" s="12"/>
      <c r="E1480" s="12"/>
      <c r="F1480" s="12"/>
      <c r="G1480" s="12"/>
      <c r="J1480" s="12"/>
      <c r="Q1480" s="12"/>
    </row>
    <row r="1481" spans="1:17" s="13" customFormat="1">
      <c r="A1481" s="12"/>
      <c r="B1481" s="12"/>
      <c r="C1481" s="12"/>
      <c r="D1481" s="12"/>
      <c r="E1481" s="12"/>
      <c r="F1481" s="12"/>
      <c r="G1481" s="12"/>
      <c r="J1481" s="12"/>
      <c r="Q1481" s="12"/>
    </row>
    <row r="1482" spans="1:17" s="13" customFormat="1">
      <c r="A1482" s="12"/>
      <c r="B1482" s="12"/>
      <c r="C1482" s="12"/>
      <c r="D1482" s="12"/>
      <c r="E1482" s="12"/>
      <c r="F1482" s="12"/>
      <c r="G1482" s="12"/>
      <c r="J1482" s="12"/>
      <c r="Q1482" s="12"/>
    </row>
    <row r="1483" spans="1:17" s="13" customFormat="1">
      <c r="A1483" s="12"/>
      <c r="B1483" s="12"/>
      <c r="C1483" s="12"/>
      <c r="D1483" s="12"/>
      <c r="E1483" s="12"/>
      <c r="F1483" s="12"/>
      <c r="G1483" s="12"/>
      <c r="J1483" s="12"/>
      <c r="Q1483" s="12"/>
    </row>
    <row r="1484" spans="1:17" s="13" customFormat="1">
      <c r="A1484" s="12"/>
      <c r="B1484" s="12"/>
      <c r="C1484" s="12"/>
      <c r="D1484" s="12"/>
      <c r="E1484" s="12"/>
      <c r="F1484" s="12"/>
      <c r="G1484" s="12"/>
      <c r="J1484" s="12"/>
      <c r="Q1484" s="12"/>
    </row>
    <row r="1485" spans="1:17" s="13" customFormat="1">
      <c r="A1485" s="12"/>
      <c r="B1485" s="12"/>
      <c r="C1485" s="12"/>
      <c r="D1485" s="12"/>
      <c r="E1485" s="12"/>
      <c r="F1485" s="12"/>
      <c r="G1485" s="12"/>
      <c r="J1485" s="12"/>
      <c r="Q1485" s="12"/>
    </row>
    <row r="1486" spans="1:17" s="13" customFormat="1">
      <c r="A1486" s="12"/>
      <c r="B1486" s="12"/>
      <c r="C1486" s="12"/>
      <c r="D1486" s="12"/>
      <c r="E1486" s="12"/>
      <c r="F1486" s="12"/>
      <c r="G1486" s="12"/>
      <c r="J1486" s="12"/>
      <c r="Q1486" s="12"/>
    </row>
    <row r="1487" spans="1:17" s="13" customFormat="1">
      <c r="A1487" s="12"/>
      <c r="B1487" s="12"/>
      <c r="C1487" s="12"/>
      <c r="D1487" s="12"/>
      <c r="E1487" s="12"/>
      <c r="F1487" s="12"/>
      <c r="G1487" s="12"/>
      <c r="J1487" s="12"/>
      <c r="Q1487" s="12"/>
    </row>
    <row r="1488" spans="1:17" s="13" customFormat="1">
      <c r="A1488" s="12"/>
      <c r="B1488" s="12"/>
      <c r="C1488" s="12"/>
      <c r="D1488" s="12"/>
      <c r="E1488" s="12"/>
      <c r="F1488" s="12"/>
      <c r="G1488" s="12"/>
      <c r="J1488" s="12"/>
      <c r="Q1488" s="12"/>
    </row>
    <row r="1489" spans="1:17" s="13" customFormat="1">
      <c r="A1489" s="12"/>
      <c r="B1489" s="12"/>
      <c r="C1489" s="12"/>
      <c r="D1489" s="12"/>
      <c r="E1489" s="12"/>
      <c r="F1489" s="12"/>
      <c r="G1489" s="12"/>
      <c r="J1489" s="12"/>
      <c r="Q1489" s="12"/>
    </row>
    <row r="1490" spans="1:17" s="13" customFormat="1">
      <c r="A1490" s="12"/>
      <c r="B1490" s="12"/>
      <c r="C1490" s="12"/>
      <c r="D1490" s="12"/>
      <c r="E1490" s="12"/>
      <c r="F1490" s="12"/>
      <c r="G1490" s="12"/>
      <c r="J1490" s="12"/>
      <c r="Q1490" s="12"/>
    </row>
    <row r="1491" spans="1:17" s="13" customFormat="1">
      <c r="A1491" s="12"/>
      <c r="B1491" s="12"/>
      <c r="C1491" s="12"/>
      <c r="D1491" s="12"/>
      <c r="E1491" s="12"/>
      <c r="F1491" s="12"/>
      <c r="G1491" s="12"/>
      <c r="J1491" s="12"/>
      <c r="Q1491" s="12"/>
    </row>
    <row r="1492" spans="1:17" s="13" customFormat="1">
      <c r="A1492" s="12"/>
      <c r="B1492" s="12"/>
      <c r="C1492" s="12"/>
      <c r="D1492" s="12"/>
      <c r="E1492" s="12"/>
      <c r="F1492" s="12"/>
      <c r="G1492" s="12"/>
      <c r="J1492" s="12"/>
      <c r="Q1492" s="12"/>
    </row>
    <row r="1493" spans="1:17" s="13" customFormat="1">
      <c r="A1493" s="12"/>
      <c r="B1493" s="12"/>
      <c r="C1493" s="12"/>
      <c r="D1493" s="12"/>
      <c r="E1493" s="12"/>
      <c r="F1493" s="12"/>
      <c r="G1493" s="12"/>
      <c r="J1493" s="12"/>
      <c r="Q1493" s="12"/>
    </row>
    <row r="1494" spans="1:17" s="13" customFormat="1">
      <c r="A1494" s="12"/>
      <c r="B1494" s="12"/>
      <c r="C1494" s="12"/>
      <c r="D1494" s="12"/>
      <c r="E1494" s="12"/>
      <c r="F1494" s="12"/>
      <c r="G1494" s="12"/>
      <c r="J1494" s="12"/>
      <c r="Q1494" s="12"/>
    </row>
    <row r="1495" spans="1:17" s="13" customFormat="1">
      <c r="A1495" s="12"/>
      <c r="B1495" s="12"/>
      <c r="C1495" s="12"/>
      <c r="D1495" s="12"/>
      <c r="E1495" s="12"/>
      <c r="F1495" s="12"/>
      <c r="G1495" s="12"/>
      <c r="J1495" s="12"/>
      <c r="Q1495" s="12"/>
    </row>
    <row r="1496" spans="1:17" s="13" customFormat="1">
      <c r="A1496" s="12"/>
      <c r="B1496" s="12"/>
      <c r="C1496" s="12"/>
      <c r="D1496" s="12"/>
      <c r="E1496" s="12"/>
      <c r="F1496" s="12"/>
      <c r="G1496" s="12"/>
      <c r="J1496" s="12"/>
      <c r="Q1496" s="12"/>
    </row>
    <row r="1497" spans="1:17" s="13" customFormat="1">
      <c r="A1497" s="12"/>
      <c r="B1497" s="12"/>
      <c r="C1497" s="12"/>
      <c r="D1497" s="12"/>
      <c r="E1497" s="12"/>
      <c r="F1497" s="12"/>
      <c r="G1497" s="12"/>
      <c r="J1497" s="12"/>
      <c r="Q1497" s="12"/>
    </row>
    <row r="1498" spans="1:17" s="13" customFormat="1">
      <c r="A1498" s="12"/>
      <c r="B1498" s="12"/>
      <c r="C1498" s="12"/>
      <c r="D1498" s="12"/>
      <c r="E1498" s="12"/>
      <c r="F1498" s="12"/>
      <c r="G1498" s="12"/>
      <c r="J1498" s="12"/>
      <c r="Q1498" s="12"/>
    </row>
    <row r="1499" spans="1:17" s="13" customFormat="1">
      <c r="A1499" s="12"/>
      <c r="B1499" s="12"/>
      <c r="C1499" s="12"/>
      <c r="D1499" s="12"/>
      <c r="E1499" s="12"/>
      <c r="F1499" s="12"/>
      <c r="G1499" s="12"/>
      <c r="J1499" s="12"/>
      <c r="Q1499" s="12"/>
    </row>
    <row r="1500" spans="1:17" s="13" customFormat="1">
      <c r="A1500" s="12"/>
      <c r="B1500" s="12"/>
      <c r="C1500" s="12"/>
      <c r="D1500" s="12"/>
      <c r="E1500" s="12"/>
      <c r="F1500" s="12"/>
      <c r="G1500" s="12"/>
      <c r="J1500" s="12"/>
      <c r="Q1500" s="12"/>
    </row>
    <row r="1501" spans="1:17" s="13" customFormat="1">
      <c r="A1501" s="12"/>
      <c r="B1501" s="12"/>
      <c r="C1501" s="12"/>
      <c r="D1501" s="12"/>
      <c r="E1501" s="12"/>
      <c r="F1501" s="12"/>
      <c r="G1501" s="12"/>
      <c r="J1501" s="12"/>
      <c r="Q1501" s="12"/>
    </row>
    <row r="1502" spans="1:17" s="13" customFormat="1">
      <c r="A1502" s="12"/>
      <c r="B1502" s="12"/>
      <c r="C1502" s="12"/>
      <c r="D1502" s="12"/>
      <c r="E1502" s="12"/>
      <c r="F1502" s="12"/>
      <c r="G1502" s="12"/>
      <c r="J1502" s="12"/>
      <c r="Q1502" s="12"/>
    </row>
    <row r="1503" spans="1:17" s="13" customFormat="1">
      <c r="A1503" s="12"/>
      <c r="B1503" s="12"/>
      <c r="C1503" s="12"/>
      <c r="D1503" s="12"/>
      <c r="E1503" s="12"/>
      <c r="F1503" s="12"/>
      <c r="G1503" s="12"/>
      <c r="J1503" s="12"/>
      <c r="Q1503" s="12"/>
    </row>
    <row r="1504" spans="1:17" s="13" customFormat="1">
      <c r="A1504" s="12"/>
      <c r="B1504" s="12"/>
      <c r="C1504" s="12"/>
      <c r="D1504" s="12"/>
      <c r="E1504" s="12"/>
      <c r="F1504" s="12"/>
      <c r="G1504" s="12"/>
      <c r="J1504" s="12"/>
      <c r="Q1504" s="12"/>
    </row>
    <row r="1505" spans="1:17" s="13" customFormat="1">
      <c r="A1505" s="12"/>
      <c r="B1505" s="12"/>
      <c r="C1505" s="12"/>
      <c r="D1505" s="12"/>
      <c r="E1505" s="12"/>
      <c r="F1505" s="12"/>
      <c r="G1505" s="12"/>
      <c r="J1505" s="12"/>
      <c r="Q1505" s="12"/>
    </row>
    <row r="1506" spans="1:17" s="13" customFormat="1">
      <c r="A1506" s="12"/>
      <c r="B1506" s="12"/>
      <c r="C1506" s="12"/>
      <c r="D1506" s="12"/>
      <c r="E1506" s="12"/>
      <c r="F1506" s="12"/>
      <c r="G1506" s="12"/>
      <c r="J1506" s="12"/>
      <c r="Q1506" s="12"/>
    </row>
    <row r="1507" spans="1:17" s="13" customFormat="1">
      <c r="A1507" s="12"/>
      <c r="B1507" s="12"/>
      <c r="C1507" s="12"/>
      <c r="D1507" s="12"/>
      <c r="E1507" s="12"/>
      <c r="F1507" s="12"/>
      <c r="G1507" s="12"/>
      <c r="J1507" s="12"/>
      <c r="Q1507" s="12"/>
    </row>
    <row r="1508" spans="1:17" s="13" customFormat="1">
      <c r="A1508" s="12"/>
      <c r="B1508" s="12"/>
      <c r="C1508" s="12"/>
      <c r="D1508" s="12"/>
      <c r="E1508" s="12"/>
      <c r="F1508" s="12"/>
      <c r="G1508" s="12"/>
      <c r="J1508" s="12"/>
      <c r="Q1508" s="12"/>
    </row>
    <row r="1509" spans="1:17" s="13" customFormat="1">
      <c r="A1509" s="12"/>
      <c r="B1509" s="12"/>
      <c r="C1509" s="12"/>
      <c r="D1509" s="12"/>
      <c r="E1509" s="12"/>
      <c r="F1509" s="12"/>
      <c r="G1509" s="12"/>
      <c r="J1509" s="12"/>
      <c r="Q1509" s="12"/>
    </row>
    <row r="1510" spans="1:17" s="13" customFormat="1">
      <c r="A1510" s="12"/>
      <c r="B1510" s="12"/>
      <c r="C1510" s="12"/>
      <c r="D1510" s="12"/>
      <c r="E1510" s="12"/>
      <c r="F1510" s="12"/>
      <c r="G1510" s="12"/>
      <c r="J1510" s="12"/>
      <c r="Q1510" s="12"/>
    </row>
    <row r="1511" spans="1:17" s="13" customFormat="1">
      <c r="A1511" s="12"/>
      <c r="B1511" s="12"/>
      <c r="C1511" s="12"/>
      <c r="D1511" s="12"/>
      <c r="E1511" s="12"/>
      <c r="F1511" s="12"/>
      <c r="G1511" s="12"/>
      <c r="J1511" s="12"/>
      <c r="Q1511" s="12"/>
    </row>
    <row r="1512" spans="1:17" s="13" customFormat="1">
      <c r="A1512" s="12"/>
      <c r="B1512" s="12"/>
      <c r="C1512" s="12"/>
      <c r="D1512" s="12"/>
      <c r="E1512" s="12"/>
      <c r="F1512" s="12"/>
      <c r="G1512" s="12"/>
      <c r="J1512" s="12"/>
      <c r="Q1512" s="12"/>
    </row>
    <row r="1513" spans="1:17" s="13" customFormat="1">
      <c r="A1513" s="12"/>
      <c r="B1513" s="12"/>
      <c r="C1513" s="12"/>
      <c r="D1513" s="12"/>
      <c r="E1513" s="12"/>
      <c r="F1513" s="12"/>
      <c r="G1513" s="12"/>
      <c r="J1513" s="12"/>
      <c r="Q1513" s="12"/>
    </row>
    <row r="1514" spans="1:17" s="13" customFormat="1">
      <c r="A1514" s="12"/>
      <c r="B1514" s="12"/>
      <c r="C1514" s="12"/>
      <c r="D1514" s="12"/>
      <c r="E1514" s="12"/>
      <c r="F1514" s="12"/>
      <c r="G1514" s="12"/>
      <c r="J1514" s="12"/>
      <c r="Q1514" s="12"/>
    </row>
    <row r="1515" spans="1:17" s="13" customFormat="1">
      <c r="A1515" s="12"/>
      <c r="B1515" s="12"/>
      <c r="C1515" s="12"/>
      <c r="D1515" s="12"/>
      <c r="E1515" s="12"/>
      <c r="F1515" s="12"/>
      <c r="G1515" s="12"/>
      <c r="J1515" s="12"/>
      <c r="Q1515" s="12"/>
    </row>
    <row r="1516" spans="1:17" s="13" customFormat="1">
      <c r="A1516" s="12"/>
      <c r="B1516" s="12"/>
      <c r="C1516" s="12"/>
      <c r="D1516" s="12"/>
      <c r="E1516" s="12"/>
      <c r="F1516" s="12"/>
      <c r="G1516" s="12"/>
      <c r="J1516" s="12"/>
      <c r="Q1516" s="12"/>
    </row>
    <row r="1517" spans="1:17" s="13" customFormat="1">
      <c r="A1517" s="12"/>
      <c r="B1517" s="12"/>
      <c r="C1517" s="12"/>
      <c r="D1517" s="12"/>
      <c r="E1517" s="12"/>
      <c r="F1517" s="12"/>
      <c r="G1517" s="12"/>
      <c r="J1517" s="12"/>
      <c r="Q1517" s="12"/>
    </row>
    <row r="1518" spans="1:17" s="13" customFormat="1">
      <c r="A1518" s="12"/>
      <c r="B1518" s="12"/>
      <c r="C1518" s="12"/>
      <c r="D1518" s="12"/>
      <c r="E1518" s="12"/>
      <c r="F1518" s="12"/>
      <c r="G1518" s="12"/>
      <c r="J1518" s="12"/>
      <c r="Q1518" s="12"/>
    </row>
    <row r="1519" spans="1:17" s="13" customFormat="1">
      <c r="A1519" s="12"/>
      <c r="B1519" s="12"/>
      <c r="C1519" s="12"/>
      <c r="D1519" s="12"/>
      <c r="E1519" s="12"/>
      <c r="F1519" s="12"/>
      <c r="G1519" s="12"/>
      <c r="J1519" s="12"/>
      <c r="Q1519" s="12"/>
    </row>
    <row r="1520" spans="1:17" s="13" customFormat="1">
      <c r="A1520" s="12"/>
      <c r="B1520" s="12"/>
      <c r="C1520" s="12"/>
      <c r="D1520" s="12"/>
      <c r="E1520" s="12"/>
      <c r="F1520" s="12"/>
      <c r="G1520" s="12"/>
      <c r="J1520" s="12"/>
      <c r="Q1520" s="12"/>
    </row>
    <row r="1521" spans="1:17" s="13" customFormat="1">
      <c r="A1521" s="12"/>
      <c r="B1521" s="12"/>
      <c r="C1521" s="12"/>
      <c r="D1521" s="12"/>
      <c r="E1521" s="12"/>
      <c r="F1521" s="12"/>
      <c r="G1521" s="12"/>
      <c r="J1521" s="12"/>
      <c r="Q1521" s="12"/>
    </row>
  </sheetData>
  <pageMargins left="0.7" right="0.7" top="0.75" bottom="0.75" header="0.3" footer="0.3"/>
  <headerFooter>
    <oddHeader>&amp;C&amp;G</oddHead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51D98-B65D-43D0-B207-59A47CB41328}">
  <dimension ref="B1:F66"/>
  <sheetViews>
    <sheetView zoomScale="80" zoomScaleNormal="80" workbookViewId="0">
      <selection activeCell="D9" sqref="D9"/>
    </sheetView>
  </sheetViews>
  <sheetFormatPr defaultColWidth="8.7109375" defaultRowHeight="18"/>
  <cols>
    <col min="1" max="1" width="3.5703125" style="6" customWidth="1"/>
    <col min="2" max="2" width="11.85546875" style="41" customWidth="1"/>
    <col min="3" max="3" width="36.28515625" style="4" customWidth="1"/>
    <col min="4" max="4" width="55.85546875" style="4" customWidth="1"/>
    <col min="5" max="5" width="85.5703125" style="5" customWidth="1"/>
    <col min="6" max="6" width="51.28515625" style="6" customWidth="1"/>
    <col min="7" max="16384" width="8.7109375" style="6"/>
  </cols>
  <sheetData>
    <row r="1" spans="2:6" ht="17.25" customHeight="1" thickBot="1"/>
    <row r="2" spans="2:6" ht="49.5" customHeight="1" thickBot="1">
      <c r="B2" s="57" t="s">
        <v>14</v>
      </c>
      <c r="C2" s="58" t="s">
        <v>1</v>
      </c>
      <c r="D2" s="58" t="s">
        <v>470</v>
      </c>
      <c r="E2" s="58" t="s">
        <v>5</v>
      </c>
      <c r="F2" s="59" t="s">
        <v>471</v>
      </c>
    </row>
    <row r="3" spans="2:6" s="3" customFormat="1" ht="90" customHeight="1">
      <c r="B3" s="53">
        <v>1.01</v>
      </c>
      <c r="C3" s="80" t="s">
        <v>6</v>
      </c>
      <c r="D3" s="54" t="s">
        <v>472</v>
      </c>
      <c r="E3" s="55" t="s">
        <v>473</v>
      </c>
      <c r="F3" s="56" t="s">
        <v>474</v>
      </c>
    </row>
    <row r="4" spans="2:6" s="3" customFormat="1" ht="90" customHeight="1">
      <c r="B4" s="43">
        <v>1.02</v>
      </c>
      <c r="C4" s="81" t="s">
        <v>7</v>
      </c>
      <c r="D4" s="38" t="s">
        <v>472</v>
      </c>
      <c r="E4" s="124" t="s">
        <v>475</v>
      </c>
      <c r="F4" s="44" t="s">
        <v>476</v>
      </c>
    </row>
    <row r="5" spans="2:6" s="3" customFormat="1" ht="90" customHeight="1">
      <c r="B5" s="49">
        <v>1.03</v>
      </c>
      <c r="C5" s="81" t="s">
        <v>8</v>
      </c>
      <c r="D5" s="50" t="s">
        <v>472</v>
      </c>
      <c r="E5" s="62" t="s">
        <v>477</v>
      </c>
      <c r="F5" s="52" t="s">
        <v>478</v>
      </c>
    </row>
    <row r="6" spans="2:6" s="3" customFormat="1" ht="90" customHeight="1">
      <c r="B6" s="43">
        <v>1.04</v>
      </c>
      <c r="C6" s="81" t="s">
        <v>9</v>
      </c>
      <c r="D6" s="38" t="s">
        <v>472</v>
      </c>
      <c r="E6" s="37" t="s">
        <v>479</v>
      </c>
      <c r="F6" s="44" t="s">
        <v>480</v>
      </c>
    </row>
    <row r="7" spans="2:6" s="3" customFormat="1" ht="90" customHeight="1">
      <c r="B7" s="49">
        <v>1.05</v>
      </c>
      <c r="C7" s="81" t="s">
        <v>10</v>
      </c>
      <c r="D7" s="50" t="s">
        <v>472</v>
      </c>
      <c r="E7" s="51" t="s">
        <v>481</v>
      </c>
      <c r="F7" s="52" t="s">
        <v>480</v>
      </c>
    </row>
    <row r="8" spans="2:6" s="3" customFormat="1" ht="90" customHeight="1">
      <c r="B8" s="43">
        <v>1.06</v>
      </c>
      <c r="C8" s="81" t="s">
        <v>11</v>
      </c>
      <c r="D8" s="38" t="s">
        <v>472</v>
      </c>
      <c r="E8" s="37" t="s">
        <v>482</v>
      </c>
      <c r="F8" s="44" t="s">
        <v>480</v>
      </c>
    </row>
    <row r="9" spans="2:6" s="3" customFormat="1" ht="102.75" customHeight="1">
      <c r="B9" s="49">
        <v>1.07</v>
      </c>
      <c r="C9" s="81" t="s">
        <v>13</v>
      </c>
      <c r="D9" s="51" t="s">
        <v>483</v>
      </c>
      <c r="E9" s="51" t="s">
        <v>484</v>
      </c>
      <c r="F9" s="52" t="s">
        <v>485</v>
      </c>
    </row>
    <row r="10" spans="2:6" s="3" customFormat="1" ht="342">
      <c r="B10" s="43">
        <v>2.0099999999999998</v>
      </c>
      <c r="C10" s="81" t="s">
        <v>15</v>
      </c>
      <c r="D10" s="38" t="s">
        <v>486</v>
      </c>
      <c r="E10" s="37" t="s">
        <v>487</v>
      </c>
      <c r="F10" s="44" t="s">
        <v>480</v>
      </c>
    </row>
    <row r="11" spans="2:6" s="3" customFormat="1" ht="90" customHeight="1">
      <c r="B11" s="49">
        <v>2.02</v>
      </c>
      <c r="C11" s="81" t="s">
        <v>16</v>
      </c>
      <c r="D11" s="50" t="s">
        <v>486</v>
      </c>
      <c r="E11" s="51" t="s">
        <v>488</v>
      </c>
      <c r="F11" s="52" t="s">
        <v>480</v>
      </c>
    </row>
    <row r="12" spans="2:6" s="3" customFormat="1" ht="149.25" customHeight="1">
      <c r="B12" s="43">
        <v>2.0299999999999998</v>
      </c>
      <c r="C12" s="81" t="s">
        <v>489</v>
      </c>
      <c r="D12" s="38" t="s">
        <v>486</v>
      </c>
      <c r="E12" s="37" t="s">
        <v>490</v>
      </c>
      <c r="F12" s="44" t="s">
        <v>491</v>
      </c>
    </row>
    <row r="13" spans="2:6" s="3" customFormat="1" ht="90" customHeight="1">
      <c r="B13" s="49">
        <v>2.04</v>
      </c>
      <c r="C13" s="81" t="s">
        <v>18</v>
      </c>
      <c r="D13" s="50" t="s">
        <v>486</v>
      </c>
      <c r="E13" s="51" t="s">
        <v>492</v>
      </c>
      <c r="F13" s="52" t="s">
        <v>493</v>
      </c>
    </row>
    <row r="14" spans="2:6" s="7" customFormat="1" ht="90" customHeight="1">
      <c r="B14" s="43">
        <v>2.0499999999999998</v>
      </c>
      <c r="C14" s="81" t="s">
        <v>494</v>
      </c>
      <c r="D14" s="38" t="s">
        <v>486</v>
      </c>
      <c r="E14" s="37" t="s">
        <v>495</v>
      </c>
      <c r="F14" s="44" t="s">
        <v>496</v>
      </c>
    </row>
    <row r="15" spans="2:6" s="7" customFormat="1" ht="108">
      <c r="B15" s="49">
        <v>2.06</v>
      </c>
      <c r="C15" s="81" t="s">
        <v>20</v>
      </c>
      <c r="D15" s="50" t="s">
        <v>486</v>
      </c>
      <c r="E15" s="62" t="s">
        <v>497</v>
      </c>
      <c r="F15" s="52" t="s">
        <v>498</v>
      </c>
    </row>
    <row r="16" spans="2:6" s="3" customFormat="1" ht="90" customHeight="1">
      <c r="B16" s="43">
        <v>2.0699999999999998</v>
      </c>
      <c r="C16" s="81" t="s">
        <v>21</v>
      </c>
      <c r="D16" s="38" t="s">
        <v>486</v>
      </c>
      <c r="E16" s="37" t="s">
        <v>499</v>
      </c>
      <c r="F16" s="45" t="s">
        <v>485</v>
      </c>
    </row>
    <row r="17" spans="2:6" s="3" customFormat="1" ht="282.75" customHeight="1">
      <c r="B17" s="49">
        <v>2.08</v>
      </c>
      <c r="C17" s="81" t="s">
        <v>500</v>
      </c>
      <c r="D17" s="50" t="s">
        <v>486</v>
      </c>
      <c r="E17" s="62" t="s">
        <v>501</v>
      </c>
      <c r="F17" s="52" t="s">
        <v>502</v>
      </c>
    </row>
    <row r="18" spans="2:6" s="3" customFormat="1" ht="90" customHeight="1">
      <c r="B18" s="43">
        <v>2.09</v>
      </c>
      <c r="C18" s="81" t="s">
        <v>23</v>
      </c>
      <c r="D18" s="38" t="s">
        <v>486</v>
      </c>
      <c r="E18" s="37" t="s">
        <v>503</v>
      </c>
      <c r="F18" s="46" t="s">
        <v>474</v>
      </c>
    </row>
    <row r="19" spans="2:6" s="8" customFormat="1" ht="126.75" customHeight="1">
      <c r="B19" s="49">
        <v>2.1</v>
      </c>
      <c r="C19" s="81" t="s">
        <v>24</v>
      </c>
      <c r="D19" s="60" t="s">
        <v>486</v>
      </c>
      <c r="E19" s="62" t="s">
        <v>504</v>
      </c>
      <c r="F19" s="67" t="s">
        <v>474</v>
      </c>
    </row>
    <row r="20" spans="2:6" s="8" customFormat="1" ht="90" customHeight="1">
      <c r="B20" s="43">
        <v>2.11</v>
      </c>
      <c r="C20" s="81" t="s">
        <v>25</v>
      </c>
      <c r="D20" s="38" t="s">
        <v>505</v>
      </c>
      <c r="E20" s="37" t="s">
        <v>506</v>
      </c>
      <c r="F20" s="46" t="s">
        <v>507</v>
      </c>
    </row>
    <row r="21" spans="2:6" s="3" customFormat="1" ht="180">
      <c r="B21" s="49">
        <v>2.12</v>
      </c>
      <c r="C21" s="82" t="s">
        <v>26</v>
      </c>
      <c r="D21" s="60" t="s">
        <v>486</v>
      </c>
      <c r="E21" s="62" t="s">
        <v>508</v>
      </c>
      <c r="F21" s="52" t="s">
        <v>509</v>
      </c>
    </row>
    <row r="22" spans="2:6" s="3" customFormat="1" ht="144">
      <c r="B22" s="43">
        <v>2.13</v>
      </c>
      <c r="C22" s="81" t="s">
        <v>27</v>
      </c>
      <c r="D22" s="38" t="s">
        <v>486</v>
      </c>
      <c r="E22" s="37" t="s">
        <v>510</v>
      </c>
      <c r="F22" s="44" t="s">
        <v>509</v>
      </c>
    </row>
    <row r="23" spans="2:6" s="3" customFormat="1" ht="90" customHeight="1">
      <c r="B23" s="49">
        <v>2.14</v>
      </c>
      <c r="C23" s="81" t="s">
        <v>28</v>
      </c>
      <c r="D23" s="50" t="s">
        <v>486</v>
      </c>
      <c r="E23" s="51" t="s">
        <v>511</v>
      </c>
      <c r="F23" s="51" t="s">
        <v>496</v>
      </c>
    </row>
    <row r="24" spans="2:6" s="3" customFormat="1" ht="139.5" customHeight="1">
      <c r="B24" s="43">
        <v>3.01</v>
      </c>
      <c r="C24" s="81" t="s">
        <v>29</v>
      </c>
      <c r="D24" s="38" t="s">
        <v>486</v>
      </c>
      <c r="E24" s="37" t="s">
        <v>512</v>
      </c>
      <c r="F24" s="47" t="s">
        <v>496</v>
      </c>
    </row>
    <row r="25" spans="2:6" s="3" customFormat="1" ht="90" customHeight="1">
      <c r="B25" s="49">
        <v>3.02</v>
      </c>
      <c r="C25" s="81" t="s">
        <v>30</v>
      </c>
      <c r="D25" s="50" t="s">
        <v>486</v>
      </c>
      <c r="E25" s="51" t="s">
        <v>513</v>
      </c>
      <c r="F25" s="61" t="s">
        <v>474</v>
      </c>
    </row>
    <row r="26" spans="2:6" s="3" customFormat="1" ht="255" customHeight="1">
      <c r="B26" s="43">
        <v>3.03</v>
      </c>
      <c r="C26" s="81" t="s">
        <v>514</v>
      </c>
      <c r="D26" s="38" t="s">
        <v>486</v>
      </c>
      <c r="E26" s="37" t="s">
        <v>515</v>
      </c>
      <c r="F26" s="44" t="s">
        <v>496</v>
      </c>
    </row>
    <row r="27" spans="2:6" s="8" customFormat="1" ht="90" customHeight="1">
      <c r="B27" s="49">
        <v>3.04</v>
      </c>
      <c r="C27" s="81" t="s">
        <v>32</v>
      </c>
      <c r="D27" s="50" t="s">
        <v>486</v>
      </c>
      <c r="E27" s="51" t="s">
        <v>516</v>
      </c>
      <c r="F27" s="52" t="s">
        <v>517</v>
      </c>
    </row>
    <row r="28" spans="2:6" s="3" customFormat="1" ht="90" customHeight="1">
      <c r="B28" s="43">
        <v>3.05</v>
      </c>
      <c r="C28" s="81" t="s">
        <v>518</v>
      </c>
      <c r="D28" s="38" t="s">
        <v>519</v>
      </c>
      <c r="E28" s="37" t="s">
        <v>520</v>
      </c>
      <c r="F28" s="44" t="s">
        <v>521</v>
      </c>
    </row>
    <row r="29" spans="2:6" s="3" customFormat="1" ht="285.75" customHeight="1">
      <c r="B29" s="49">
        <v>3.06</v>
      </c>
      <c r="C29" s="81" t="s">
        <v>34</v>
      </c>
      <c r="D29" s="50" t="s">
        <v>519</v>
      </c>
      <c r="E29" s="51" t="s">
        <v>522</v>
      </c>
      <c r="F29" s="52" t="s">
        <v>523</v>
      </c>
    </row>
    <row r="30" spans="2:6" s="9" customFormat="1" ht="199.5" customHeight="1">
      <c r="B30" s="43">
        <v>3.07</v>
      </c>
      <c r="C30" s="81" t="s">
        <v>35</v>
      </c>
      <c r="D30" s="38" t="s">
        <v>486</v>
      </c>
      <c r="E30" s="37" t="s">
        <v>524</v>
      </c>
      <c r="F30" s="44" t="s">
        <v>480</v>
      </c>
    </row>
    <row r="31" spans="2:6" ht="195" customHeight="1">
      <c r="B31" s="49">
        <v>3.08</v>
      </c>
      <c r="C31" s="81" t="s">
        <v>36</v>
      </c>
      <c r="D31" s="50" t="s">
        <v>486</v>
      </c>
      <c r="E31" s="51" t="s">
        <v>524</v>
      </c>
      <c r="F31" s="52" t="s">
        <v>480</v>
      </c>
    </row>
    <row r="32" spans="2:6" ht="197.25" customHeight="1">
      <c r="B32" s="43">
        <v>3.09</v>
      </c>
      <c r="C32" s="81" t="s">
        <v>37</v>
      </c>
      <c r="D32" s="38" t="s">
        <v>486</v>
      </c>
      <c r="E32" s="37" t="s">
        <v>524</v>
      </c>
      <c r="F32" s="44" t="s">
        <v>480</v>
      </c>
    </row>
    <row r="33" spans="2:6" s="3" customFormat="1" ht="202.5" customHeight="1">
      <c r="B33" s="49">
        <v>3.1</v>
      </c>
      <c r="C33" s="81" t="s">
        <v>38</v>
      </c>
      <c r="D33" s="50" t="s">
        <v>486</v>
      </c>
      <c r="E33" s="51" t="s">
        <v>525</v>
      </c>
      <c r="F33" s="52" t="s">
        <v>480</v>
      </c>
    </row>
    <row r="34" spans="2:6" s="3" customFormat="1" ht="190.5" customHeight="1">
      <c r="B34" s="43">
        <v>3.11</v>
      </c>
      <c r="C34" s="81" t="s">
        <v>39</v>
      </c>
      <c r="D34" s="38" t="s">
        <v>486</v>
      </c>
      <c r="E34" s="37" t="s">
        <v>526</v>
      </c>
      <c r="F34" s="44" t="s">
        <v>480</v>
      </c>
    </row>
    <row r="35" spans="2:6" s="3" customFormat="1" ht="192.75" customHeight="1">
      <c r="B35" s="49">
        <v>3.12</v>
      </c>
      <c r="C35" s="81" t="s">
        <v>40</v>
      </c>
      <c r="D35" s="50" t="s">
        <v>486</v>
      </c>
      <c r="E35" s="51" t="s">
        <v>527</v>
      </c>
      <c r="F35" s="52" t="s">
        <v>480</v>
      </c>
    </row>
    <row r="36" spans="2:6" s="3" customFormat="1" ht="194.25" customHeight="1">
      <c r="B36" s="43">
        <v>3.13</v>
      </c>
      <c r="C36" s="81" t="s">
        <v>41</v>
      </c>
      <c r="D36" s="38" t="s">
        <v>486</v>
      </c>
      <c r="E36" s="37" t="s">
        <v>528</v>
      </c>
      <c r="F36" s="44" t="s">
        <v>496</v>
      </c>
    </row>
    <row r="37" spans="2:6" s="3" customFormat="1" ht="183.75" customHeight="1">
      <c r="B37" s="49">
        <v>3.14</v>
      </c>
      <c r="C37" s="81" t="s">
        <v>42</v>
      </c>
      <c r="D37" s="50" t="s">
        <v>486</v>
      </c>
      <c r="E37" s="2" t="s">
        <v>529</v>
      </c>
      <c r="F37" s="2" t="s">
        <v>496</v>
      </c>
    </row>
    <row r="38" spans="2:6" s="3" customFormat="1" ht="213.75" customHeight="1">
      <c r="B38" s="43">
        <v>3.15</v>
      </c>
      <c r="C38" s="81" t="s">
        <v>43</v>
      </c>
      <c r="D38" s="38" t="s">
        <v>486</v>
      </c>
      <c r="E38" s="37" t="s">
        <v>530</v>
      </c>
      <c r="F38" s="44" t="s">
        <v>531</v>
      </c>
    </row>
    <row r="39" spans="2:6" s="3" customFormat="1" ht="144.75" customHeight="1">
      <c r="B39" s="49">
        <v>4.01</v>
      </c>
      <c r="C39" s="81" t="s">
        <v>44</v>
      </c>
      <c r="D39" s="50" t="s">
        <v>486</v>
      </c>
      <c r="E39" s="51" t="s">
        <v>532</v>
      </c>
      <c r="F39" s="61" t="s">
        <v>474</v>
      </c>
    </row>
    <row r="40" spans="2:6" s="3" customFormat="1" ht="125.25" customHeight="1">
      <c r="B40" s="43">
        <v>4.0199999999999996</v>
      </c>
      <c r="C40" s="81" t="s">
        <v>45</v>
      </c>
      <c r="D40" s="38" t="s">
        <v>486</v>
      </c>
      <c r="E40" s="37" t="s">
        <v>533</v>
      </c>
      <c r="F40" s="44" t="s">
        <v>534</v>
      </c>
    </row>
    <row r="41" spans="2:6" s="3" customFormat="1" ht="90" customHeight="1">
      <c r="B41" s="49">
        <v>4.03</v>
      </c>
      <c r="C41" s="81" t="s">
        <v>46</v>
      </c>
      <c r="D41" s="50" t="s">
        <v>505</v>
      </c>
      <c r="E41" s="51" t="s">
        <v>535</v>
      </c>
      <c r="F41" s="52" t="s">
        <v>485</v>
      </c>
    </row>
    <row r="42" spans="2:6" s="3" customFormat="1" ht="282.75" customHeight="1">
      <c r="B42" s="43">
        <v>4.04</v>
      </c>
      <c r="C42" s="81" t="s">
        <v>47</v>
      </c>
      <c r="D42" s="38" t="s">
        <v>486</v>
      </c>
      <c r="E42" s="37" t="s">
        <v>536</v>
      </c>
      <c r="F42" s="44" t="s">
        <v>537</v>
      </c>
    </row>
    <row r="43" spans="2:6" s="3" customFormat="1" ht="118.5" customHeight="1">
      <c r="B43" s="49">
        <v>4.05</v>
      </c>
      <c r="C43" s="81" t="s">
        <v>48</v>
      </c>
      <c r="D43" s="50" t="s">
        <v>486</v>
      </c>
      <c r="E43" s="51" t="s">
        <v>538</v>
      </c>
      <c r="F43" s="52" t="s">
        <v>534</v>
      </c>
    </row>
    <row r="44" spans="2:6" s="3" customFormat="1" ht="100.5" customHeight="1">
      <c r="B44" s="43">
        <v>4.0599999999999996</v>
      </c>
      <c r="C44" s="82" t="s">
        <v>49</v>
      </c>
      <c r="D44" s="39" t="s">
        <v>486</v>
      </c>
      <c r="E44" s="40" t="s">
        <v>539</v>
      </c>
      <c r="F44" s="48" t="s">
        <v>474</v>
      </c>
    </row>
    <row r="45" spans="2:6" s="3" customFormat="1" ht="124.5" customHeight="1">
      <c r="B45" s="49">
        <v>4.07</v>
      </c>
      <c r="C45" s="82" t="s">
        <v>50</v>
      </c>
      <c r="D45" s="60" t="s">
        <v>486</v>
      </c>
      <c r="E45" s="62" t="s">
        <v>540</v>
      </c>
      <c r="F45" s="63" t="s">
        <v>541</v>
      </c>
    </row>
    <row r="46" spans="2:6" s="3" customFormat="1" ht="120.75" customHeight="1">
      <c r="B46" s="43">
        <v>4.08</v>
      </c>
      <c r="C46" s="82" t="s">
        <v>51</v>
      </c>
      <c r="D46" s="39" t="s">
        <v>486</v>
      </c>
      <c r="E46" s="40" t="s">
        <v>542</v>
      </c>
      <c r="F46" s="48" t="s">
        <v>474</v>
      </c>
    </row>
    <row r="47" spans="2:6" s="3" customFormat="1" ht="124.5" customHeight="1">
      <c r="B47" s="49">
        <v>4.09</v>
      </c>
      <c r="C47" s="82" t="s">
        <v>543</v>
      </c>
      <c r="D47" s="60" t="s">
        <v>486</v>
      </c>
      <c r="E47" s="62" t="s">
        <v>544</v>
      </c>
      <c r="F47" s="63" t="s">
        <v>545</v>
      </c>
    </row>
    <row r="48" spans="2:6" s="3" customFormat="1" ht="162">
      <c r="B48" s="43">
        <v>4.0999999999999996</v>
      </c>
      <c r="C48" s="81" t="s">
        <v>53</v>
      </c>
      <c r="D48" s="38" t="s">
        <v>486</v>
      </c>
      <c r="E48" s="37" t="s">
        <v>546</v>
      </c>
      <c r="F48" s="44" t="s">
        <v>547</v>
      </c>
    </row>
    <row r="49" spans="2:6" s="3" customFormat="1" ht="90" customHeight="1">
      <c r="B49" s="49">
        <v>4.1100000000000003</v>
      </c>
      <c r="C49" s="83" t="s">
        <v>548</v>
      </c>
      <c r="D49" s="50" t="s">
        <v>519</v>
      </c>
      <c r="E49" s="51" t="s">
        <v>549</v>
      </c>
      <c r="F49" s="52" t="s">
        <v>485</v>
      </c>
    </row>
    <row r="50" spans="2:6" s="3" customFormat="1" ht="90">
      <c r="B50" s="43">
        <v>4.12</v>
      </c>
      <c r="C50" s="81" t="s">
        <v>55</v>
      </c>
      <c r="D50" s="38" t="s">
        <v>486</v>
      </c>
      <c r="E50" s="37" t="s">
        <v>550</v>
      </c>
      <c r="F50" s="44" t="s">
        <v>517</v>
      </c>
    </row>
    <row r="51" spans="2:6" s="3" customFormat="1" ht="90" customHeight="1">
      <c r="B51" s="49">
        <v>4.13</v>
      </c>
      <c r="C51" s="81" t="s">
        <v>56</v>
      </c>
      <c r="D51" s="50" t="s">
        <v>519</v>
      </c>
      <c r="E51" s="51" t="s">
        <v>551</v>
      </c>
      <c r="F51" s="52" t="s">
        <v>485</v>
      </c>
    </row>
    <row r="52" spans="2:6" s="3" customFormat="1" ht="90" customHeight="1">
      <c r="B52" s="43">
        <v>4.1399999999999997</v>
      </c>
      <c r="C52" s="81" t="s">
        <v>57</v>
      </c>
      <c r="D52" s="38" t="s">
        <v>486</v>
      </c>
      <c r="E52" s="37" t="s">
        <v>552</v>
      </c>
      <c r="F52" s="44" t="s">
        <v>474</v>
      </c>
    </row>
    <row r="53" spans="2:6" s="3" customFormat="1" ht="201.75" customHeight="1">
      <c r="B53" s="49">
        <v>5.01</v>
      </c>
      <c r="C53" s="81" t="s">
        <v>58</v>
      </c>
      <c r="D53" s="50" t="s">
        <v>486</v>
      </c>
      <c r="E53" s="51" t="s">
        <v>553</v>
      </c>
      <c r="F53" s="52" t="s">
        <v>554</v>
      </c>
    </row>
    <row r="54" spans="2:6" s="3" customFormat="1" ht="192" customHeight="1">
      <c r="B54" s="43">
        <v>5.0199999999999996</v>
      </c>
      <c r="C54" s="81" t="s">
        <v>59</v>
      </c>
      <c r="D54" s="38" t="s">
        <v>486</v>
      </c>
      <c r="E54" s="37" t="s">
        <v>555</v>
      </c>
      <c r="F54" s="44" t="s">
        <v>556</v>
      </c>
    </row>
    <row r="55" spans="2:6" s="3" customFormat="1" ht="151.5" customHeight="1" thickBot="1">
      <c r="B55" s="64">
        <v>5.03</v>
      </c>
      <c r="C55" s="85" t="s">
        <v>60</v>
      </c>
      <c r="D55" s="65" t="s">
        <v>486</v>
      </c>
      <c r="E55" s="37" t="s">
        <v>557</v>
      </c>
      <c r="F55" s="66" t="s">
        <v>558</v>
      </c>
    </row>
    <row r="57" spans="2:6" hidden="1">
      <c r="C57" s="4" t="s">
        <v>559</v>
      </c>
      <c r="E57" s="5" t="s">
        <v>14</v>
      </c>
    </row>
    <row r="58" spans="2:6" ht="36" hidden="1">
      <c r="C58" s="4" t="s">
        <v>560</v>
      </c>
      <c r="E58" s="42">
        <v>1</v>
      </c>
    </row>
    <row r="59" spans="2:6" hidden="1">
      <c r="C59" s="4" t="s">
        <v>561</v>
      </c>
      <c r="E59" s="42">
        <v>2</v>
      </c>
    </row>
    <row r="60" spans="2:6" ht="36" hidden="1">
      <c r="C60" s="4" t="s">
        <v>562</v>
      </c>
      <c r="E60" s="42">
        <v>3</v>
      </c>
    </row>
    <row r="61" spans="2:6" ht="36" hidden="1">
      <c r="C61" s="4" t="s">
        <v>563</v>
      </c>
      <c r="E61" s="42">
        <v>4</v>
      </c>
    </row>
    <row r="62" spans="2:6" hidden="1">
      <c r="C62" s="4" t="s">
        <v>564</v>
      </c>
      <c r="E62" s="42">
        <v>7</v>
      </c>
    </row>
    <row r="63" spans="2:6" hidden="1">
      <c r="C63" s="4" t="s">
        <v>565</v>
      </c>
      <c r="E63" s="42">
        <v>5</v>
      </c>
    </row>
    <row r="64" spans="2:6" ht="36" hidden="1">
      <c r="C64" s="4" t="s">
        <v>566</v>
      </c>
      <c r="E64" s="42">
        <v>6</v>
      </c>
    </row>
    <row r="66" spans="5:5">
      <c r="E66" s="84"/>
    </row>
  </sheetData>
  <pageMargins left="0.7" right="0.7" top="0.75" bottom="0.75" header="0.3" footer="0.3"/>
  <pageSetup paperSize="9" orientation="portrait" r:id="rId1"/>
  <headerFooter>
    <oddHeader>&amp;C&amp;G</oddHeader>
  </headerFooter>
  <legacyDrawingHF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C97F1-0E54-4CED-B8FA-B1761B078E3A}">
  <dimension ref="A1:K50"/>
  <sheetViews>
    <sheetView zoomScale="70" zoomScaleNormal="70" workbookViewId="0">
      <selection activeCell="H33" sqref="H33"/>
    </sheetView>
  </sheetViews>
  <sheetFormatPr defaultColWidth="9.140625" defaultRowHeight="15"/>
  <cols>
    <col min="1" max="1" width="154.85546875" bestFit="1" customWidth="1"/>
    <col min="2" max="2" width="164.5703125" hidden="1" customWidth="1"/>
    <col min="3" max="3" width="14" bestFit="1" customWidth="1"/>
    <col min="4" max="4" width="29.140625" bestFit="1" customWidth="1"/>
    <col min="5" max="5" width="9.140625" customWidth="1"/>
    <col min="6" max="6" width="38.28515625" hidden="1" customWidth="1"/>
    <col min="7" max="7" width="17.5703125" hidden="1" customWidth="1"/>
    <col min="8" max="8" width="17" bestFit="1" customWidth="1"/>
    <col min="9" max="9" width="20.140625" bestFit="1" customWidth="1"/>
    <col min="10" max="10" width="27.28515625" hidden="1" customWidth="1"/>
    <col min="11" max="11" width="33.140625" hidden="1" customWidth="1"/>
  </cols>
  <sheetData>
    <row r="1" spans="1:11">
      <c r="H1" s="99" t="s">
        <v>567</v>
      </c>
      <c r="I1" s="100" cm="1">
        <f t="array" ref="I1">MAX(ROW(INPUT_DATA[#Data]))</f>
        <v>5</v>
      </c>
    </row>
    <row r="2" spans="1:11">
      <c r="H2" s="99" t="s">
        <v>568</v>
      </c>
      <c r="I2" s="100">
        <f>I1-3</f>
        <v>2</v>
      </c>
    </row>
    <row r="3" spans="1:11">
      <c r="I3" s="101"/>
    </row>
    <row r="4" spans="1:11">
      <c r="A4" s="99" t="s">
        <v>569</v>
      </c>
      <c r="B4" s="99" t="s">
        <v>570</v>
      </c>
      <c r="C4" s="99" t="s">
        <v>571</v>
      </c>
      <c r="D4" s="99" t="s">
        <v>572</v>
      </c>
      <c r="E4" s="99" t="s">
        <v>471</v>
      </c>
      <c r="F4" s="99" t="s">
        <v>573</v>
      </c>
      <c r="G4" s="99" t="s">
        <v>574</v>
      </c>
      <c r="H4" s="99" t="s">
        <v>575</v>
      </c>
      <c r="I4" s="102" t="s">
        <v>576</v>
      </c>
      <c r="J4" s="99" t="s">
        <v>577</v>
      </c>
      <c r="K4" s="99" t="s">
        <v>578</v>
      </c>
    </row>
    <row r="5" spans="1:11">
      <c r="A5" s="100" t="str">
        <f>INPUT_DATA[[#Headers],[Contractual Arrangement Reference Number]]</f>
        <v>Contractual Arrangement Reference Number</v>
      </c>
      <c r="B5" s="100" t="str">
        <f t="shared" ref="B5:B50" si="0">_xlfn.CONCAT("INPUT_DATA[", A5, "]")</f>
        <v>INPUT_DATA[Contractual Arrangement Reference Number]</v>
      </c>
      <c r="C5" s="100" t="s">
        <v>579</v>
      </c>
      <c r="D5" s="100">
        <f t="shared" ref="D5:D20" ca="1" si="1">IF(C5="Mandatory", COUNTBLANK(INDIRECT(B5, TRUE)), 0)</f>
        <v>2</v>
      </c>
      <c r="E5" s="100" t="s">
        <v>480</v>
      </c>
      <c r="F5" s="100"/>
      <c r="G5" s="100"/>
      <c r="H5" s="103" cm="1">
        <f t="array" aca="1" ref="H5" ca="1">COUNTA(INDIRECT(B5))-SUMPRODUCT(--ISTEXT(INDIRECT(B5)))</f>
        <v>0</v>
      </c>
      <c r="I5" s="104">
        <f ca="1">K5/$I$2</f>
        <v>0</v>
      </c>
      <c r="J5" s="100">
        <f ca="1">COUNTBLANK(INDIRECT(B5, TRUE))</f>
        <v>2</v>
      </c>
      <c r="K5" s="100">
        <f t="shared" ref="K5:K50" ca="1" si="2">$I$2-J5</f>
        <v>0</v>
      </c>
    </row>
    <row r="6" spans="1:11">
      <c r="A6" s="100" t="str">
        <f>INPUT_DATA[[#Headers],[Legal name of service provider]]</f>
        <v>Legal name of service provider</v>
      </c>
      <c r="B6" s="100" t="str">
        <f t="shared" si="0"/>
        <v>INPUT_DATA[Legal name of service provider]</v>
      </c>
      <c r="C6" s="100" t="s">
        <v>579</v>
      </c>
      <c r="D6" s="100">
        <f t="shared" ca="1" si="1"/>
        <v>2</v>
      </c>
      <c r="E6" s="100" t="s">
        <v>480</v>
      </c>
      <c r="F6" s="100"/>
      <c r="G6" s="100"/>
      <c r="H6" s="103" cm="1">
        <f t="array" aca="1" ref="H6" ca="1">COUNTA(INDIRECT(B6))-SUMPRODUCT(--ISTEXT(INDIRECT(B6)))</f>
        <v>0</v>
      </c>
      <c r="I6" s="104">
        <f t="shared" ref="I6:I50" ca="1" si="3">K6/$I$2</f>
        <v>0</v>
      </c>
      <c r="J6" s="100">
        <f t="shared" ref="J6:J50" ca="1" si="4">COUNTBLANK(INDIRECT(B6, TRUE))</f>
        <v>2</v>
      </c>
      <c r="K6" s="100">
        <f t="shared" ca="1" si="2"/>
        <v>0</v>
      </c>
    </row>
    <row r="7" spans="1:11">
      <c r="A7" s="100" t="str">
        <f>INPUT_DATA[[#Headers],[Legal Entity Identifier
]]</f>
        <v xml:space="preserve">Legal Entity Identifier
</v>
      </c>
      <c r="B7" s="100" t="str">
        <f t="shared" si="0"/>
        <v>INPUT_DATA[Legal Entity Identifier
]</v>
      </c>
      <c r="C7" s="100" t="s">
        <v>579</v>
      </c>
      <c r="D7" s="100">
        <f t="shared" ca="1" si="1"/>
        <v>2</v>
      </c>
      <c r="E7" s="100" t="s">
        <v>480</v>
      </c>
      <c r="F7" s="100"/>
      <c r="G7" s="100"/>
      <c r="H7" s="100" cm="1">
        <f t="array" aca="1" ref="H7" ca="1">SUMPRODUCT((INDIRECT(B7)&lt;&gt;"")*(INDIRECT(B7)&lt;&gt;"N/A")*(LEN(INDIRECT(B7))&lt;&gt;20))</f>
        <v>0</v>
      </c>
      <c r="I7" s="104">
        <f t="shared" ca="1" si="3"/>
        <v>0</v>
      </c>
      <c r="J7" s="100">
        <f t="shared" ca="1" si="4"/>
        <v>2</v>
      </c>
      <c r="K7" s="100">
        <f t="shared" ca="1" si="2"/>
        <v>0</v>
      </c>
    </row>
    <row r="8" spans="1:11">
      <c r="A8" s="100" t="str">
        <f>INPUT_DATA[[#Headers],[Is the MTP contractual arrangement outsourcing or non-outsourcing?]]</f>
        <v>Is the MTP contractual arrangement outsourcing or non-outsourcing?</v>
      </c>
      <c r="B8" s="100" t="str">
        <f t="shared" si="0"/>
        <v>INPUT_DATA[Is the MTP contractual arrangement outsourcing or non-outsourcing?]</v>
      </c>
      <c r="C8" s="100" t="s">
        <v>579</v>
      </c>
      <c r="D8" s="100">
        <f t="shared" ca="1" si="1"/>
        <v>2</v>
      </c>
      <c r="E8" s="100" t="s">
        <v>573</v>
      </c>
      <c r="F8" s="100" t="s">
        <v>580</v>
      </c>
      <c r="G8" s="100" cm="1">
        <f t="array" aca="1" ref="G8" ca="1">SUMPRODUCT(--(ISNA(MATCH(INDIRECT(B8,FALSE),INDIRECT(F8,TRUE),0))))</f>
        <v>0</v>
      </c>
      <c r="H8" s="103">
        <f ca="1">G8-J8</f>
        <v>-2</v>
      </c>
      <c r="I8" s="104">
        <f t="shared" ca="1" si="3"/>
        <v>0</v>
      </c>
      <c r="J8" s="100">
        <f t="shared" ca="1" si="4"/>
        <v>2</v>
      </c>
      <c r="K8" s="100">
        <f t="shared" ca="1" si="2"/>
        <v>0</v>
      </c>
    </row>
    <row r="9" spans="1:11">
      <c r="A9" s="100" t="str">
        <f>INPUT_DATA[[#Headers],[Type of service provided ]]</f>
        <v xml:space="preserve">Type of service provided </v>
      </c>
      <c r="B9" s="100" t="str">
        <f t="shared" si="0"/>
        <v>INPUT_DATA[Type of service provided ]</v>
      </c>
      <c r="C9" s="100" t="s">
        <v>579</v>
      </c>
      <c r="D9" s="100">
        <f t="shared" ca="1" si="1"/>
        <v>2</v>
      </c>
      <c r="E9" s="100" t="s">
        <v>573</v>
      </c>
      <c r="F9" s="100" t="s">
        <v>581</v>
      </c>
      <c r="G9" s="100" cm="1">
        <f t="array" aca="1" ref="G9" ca="1">SUMPRODUCT(--(ISNA(MATCH(INDIRECT(B9,FALSE),INDIRECT(F9,TRUE),0))))</f>
        <v>0</v>
      </c>
      <c r="H9" s="103">
        <f t="shared" ref="H9:H10" ca="1" si="5">G9-J9</f>
        <v>-2</v>
      </c>
      <c r="I9" s="104">
        <f t="shared" ca="1" si="3"/>
        <v>0</v>
      </c>
      <c r="J9" s="100">
        <f t="shared" ca="1" si="4"/>
        <v>2</v>
      </c>
      <c r="K9" s="100">
        <f t="shared" ca="1" si="2"/>
        <v>0</v>
      </c>
    </row>
    <row r="10" spans="1:11">
      <c r="A10" s="100" t="str">
        <f>INPUT_DATA[[#Headers],[If the contractual arrangement is on cloud, please state the cloud deployment model ]]</f>
        <v xml:space="preserve">If the contractual arrangement is on cloud, please state the cloud deployment model </v>
      </c>
      <c r="B10" s="100" t="str">
        <f t="shared" si="0"/>
        <v>INPUT_DATA[If the contractual arrangement is on cloud, please state the cloud deployment model ]</v>
      </c>
      <c r="C10" s="100" t="s">
        <v>579</v>
      </c>
      <c r="D10" s="100">
        <f t="shared" ca="1" si="1"/>
        <v>2</v>
      </c>
      <c r="E10" s="100" t="s">
        <v>573</v>
      </c>
      <c r="F10" s="100" t="s">
        <v>582</v>
      </c>
      <c r="G10" s="100" cm="1">
        <f t="array" aca="1" ref="G10" ca="1">SUMPRODUCT(--(ISNA(MATCH(INDIRECT(B10,FALSE),INDIRECT(F10,TRUE),0))))</f>
        <v>0</v>
      </c>
      <c r="H10" s="103">
        <f t="shared" ca="1" si="5"/>
        <v>-2</v>
      </c>
      <c r="I10" s="104">
        <f t="shared" ca="1" si="3"/>
        <v>0</v>
      </c>
      <c r="J10" s="100">
        <f t="shared" ca="1" si="4"/>
        <v>2</v>
      </c>
      <c r="K10" s="100">
        <f t="shared" ca="1" si="2"/>
        <v>0</v>
      </c>
    </row>
    <row r="11" spans="1:11">
      <c r="A11" s="100" t="str">
        <f>INPUT_DATA[[#Headers],[Short description of product/service provided]]</f>
        <v>Short description of product/service provided</v>
      </c>
      <c r="B11" s="100" t="str">
        <f t="shared" si="0"/>
        <v>INPUT_DATA[Short description of product/service provided]</v>
      </c>
      <c r="C11" s="100" t="s">
        <v>579</v>
      </c>
      <c r="D11" s="100">
        <f t="shared" ca="1" si="1"/>
        <v>2</v>
      </c>
      <c r="E11" s="100" t="s">
        <v>583</v>
      </c>
      <c r="F11" s="100"/>
      <c r="G11" s="100"/>
      <c r="H11" s="103" cm="1">
        <f t="array" aca="1" ref="H11" ca="1">COUNTA(INDIRECT(B11))-SUMPRODUCT((ISTEXT(INDIRECT(B11)))*(LEN(INDIRECT(B11))&lt;=255))</f>
        <v>0</v>
      </c>
      <c r="I11" s="104">
        <f t="shared" ca="1" si="3"/>
        <v>0</v>
      </c>
      <c r="J11" s="100">
        <f t="shared" ca="1" si="4"/>
        <v>2</v>
      </c>
      <c r="K11" s="100">
        <f t="shared" ca="1" si="2"/>
        <v>0</v>
      </c>
    </row>
    <row r="12" spans="1:11">
      <c r="A12" s="100" t="str">
        <f>INPUT_DATA[[#Headers],[Supply chain ranking ]]</f>
        <v xml:space="preserve">Supply chain ranking </v>
      </c>
      <c r="B12" s="100" t="str">
        <f t="shared" si="0"/>
        <v>INPUT_DATA[Supply chain ranking ]</v>
      </c>
      <c r="C12" s="100" t="s">
        <v>579</v>
      </c>
      <c r="D12" s="100">
        <f t="shared" ca="1" si="1"/>
        <v>2</v>
      </c>
      <c r="E12" s="100" t="s">
        <v>509</v>
      </c>
      <c r="F12" s="100"/>
      <c r="G12" s="100"/>
      <c r="H12" s="103" cm="1">
        <f t="array" aca="1" ref="H12" ca="1">COUNTA(INDIRECT(B12))-SUMPRODUCT((ISNUMBER(INDIRECT(B12)))*(MOD(INDIRECT(B12),1)=0))</f>
        <v>0</v>
      </c>
      <c r="I12" s="104">
        <f t="shared" ca="1" si="3"/>
        <v>0</v>
      </c>
      <c r="J12" s="100">
        <f t="shared" ca="1" si="4"/>
        <v>2</v>
      </c>
      <c r="K12" s="100">
        <f t="shared" ca="1" si="2"/>
        <v>0</v>
      </c>
    </row>
    <row r="13" spans="1:11">
      <c r="A13" s="100" t="str">
        <f>INPUT_DATA[[#Headers],[Date of commencement of the contractual arrangement ]]</f>
        <v xml:space="preserve">Date of commencement of the contractual arrangement </v>
      </c>
      <c r="B13" s="100" t="str">
        <f t="shared" si="0"/>
        <v>INPUT_DATA[Date of commencement of the contractual arrangement ]</v>
      </c>
      <c r="C13" s="100" t="s">
        <v>579</v>
      </c>
      <c r="D13" s="100">
        <f t="shared" ca="1" si="1"/>
        <v>2</v>
      </c>
      <c r="E13" s="100" t="s">
        <v>584</v>
      </c>
      <c r="F13" s="100"/>
      <c r="G13" s="100"/>
      <c r="H13" s="103" cm="1">
        <f t="array" aca="1" ref="H13" ca="1">COUNTA(INDIRECT(B13))-SUMPRODUCT(--(ISNUMBER(--LEFT(INDIRECT(B13),4)))*--(MID(INDIRECT(B13),5,1)="-")*--(ISNUMBER(--MID(INDIRECT(B13),6,2)))*--(MID(INDIRECT(B13),8,1)="-")*--(ISNUMBER(--RIGHT(INDIRECT(B13),2))))</f>
        <v>0</v>
      </c>
      <c r="I13" s="104">
        <f t="shared" ca="1" si="3"/>
        <v>0</v>
      </c>
      <c r="J13" s="100">
        <f t="shared" ca="1" si="4"/>
        <v>2</v>
      </c>
      <c r="K13" s="100">
        <f t="shared" ca="1" si="2"/>
        <v>0</v>
      </c>
    </row>
    <row r="14" spans="1:11">
      <c r="A14" s="100" t="str">
        <f>INPUT_DATA[[#Headers],[Date of service commencement]]</f>
        <v>Date of service commencement</v>
      </c>
      <c r="B14" s="100" t="str">
        <f t="shared" si="0"/>
        <v>INPUT_DATA[Date of service commencement]</v>
      </c>
      <c r="C14" s="100" t="s">
        <v>579</v>
      </c>
      <c r="D14" s="100">
        <f t="shared" ca="1" si="1"/>
        <v>2</v>
      </c>
      <c r="E14" s="100" t="s">
        <v>584</v>
      </c>
      <c r="F14" s="100"/>
      <c r="G14" s="100"/>
      <c r="H14" s="103" cm="1">
        <f t="array" aca="1" ref="H14" ca="1">COUNTA(INDIRECT(B14))-SUMPRODUCT(--(ISNUMBER(--LEFT(INDIRECT(B14),4)))*--(MID(INDIRECT(B14),5,1)="-")*--(ISNUMBER(--MID(INDIRECT(B14),6,2)))*--(MID(INDIRECT(B14),8,1)="-")*--(ISNUMBER(--RIGHT(INDIRECT(B14),2))))</f>
        <v>0</v>
      </c>
      <c r="I14" s="104">
        <f t="shared" ca="1" si="3"/>
        <v>0</v>
      </c>
      <c r="J14" s="100">
        <f t="shared" ca="1" si="4"/>
        <v>2</v>
      </c>
      <c r="K14" s="100">
        <f t="shared" ca="1" si="2"/>
        <v>0</v>
      </c>
    </row>
    <row r="15" spans="1:11">
      <c r="A15" t="str">
        <f>INPUT_DATA[[#Headers],[Next contract renewal date or end date]]</f>
        <v>Next contract renewal date or end date</v>
      </c>
      <c r="B15" s="100" t="str">
        <f t="shared" si="0"/>
        <v>INPUT_DATA[Next contract renewal date or end date]</v>
      </c>
      <c r="C15" s="100" t="s">
        <v>505</v>
      </c>
      <c r="D15" s="100">
        <f t="shared" ca="1" si="1"/>
        <v>0</v>
      </c>
      <c r="E15" s="100" t="s">
        <v>584</v>
      </c>
      <c r="F15" s="100"/>
      <c r="G15" s="100"/>
      <c r="H15" s="103" cm="1">
        <f t="array" aca="1" ref="H15" ca="1">COUNTA(INDIRECT(B15))-SUMPRODUCT(--(ISNUMBER(--LEFT(INDIRECT(B15),4)))*--(MID(INDIRECT(B15),5,1)="-")*--(ISNUMBER(--MID(INDIRECT(B15),6,2)))*--(MID(INDIRECT(B15),8,1)="-")*--(ISNUMBER(--RIGHT(INDIRECT(B15),2))))</f>
        <v>0</v>
      </c>
      <c r="I15" s="104">
        <f t="shared" ca="1" si="3"/>
        <v>0</v>
      </c>
      <c r="J15" s="100">
        <f t="shared" ca="1" si="4"/>
        <v>2</v>
      </c>
      <c r="K15" s="100">
        <f t="shared" ca="1" si="2"/>
        <v>0</v>
      </c>
    </row>
    <row r="16" spans="1:11">
      <c r="A16" s="100" t="str">
        <f>INPUT_DATA[[#Headers],[Notice period for the service provider]]</f>
        <v>Notice period for the service provider</v>
      </c>
      <c r="B16" s="100" t="str">
        <f t="shared" si="0"/>
        <v>INPUT_DATA[Notice period for the service provider]</v>
      </c>
      <c r="C16" s="100" t="s">
        <v>579</v>
      </c>
      <c r="D16" s="100">
        <f t="shared" ca="1" si="1"/>
        <v>2</v>
      </c>
      <c r="E16" s="100" t="s">
        <v>509</v>
      </c>
      <c r="F16" s="100"/>
      <c r="G16" s="100"/>
      <c r="H16" s="103" cm="1">
        <f t="array" aca="1" ref="H16" ca="1">COUNTA(INDIRECT(B16))-SUMPRODUCT((ISNUMBER(INDIRECT(B16)))*(MOD(INDIRECT(B16),1)=0))</f>
        <v>0</v>
      </c>
      <c r="I16" s="104">
        <f t="shared" ca="1" si="3"/>
        <v>0</v>
      </c>
      <c r="J16" s="100">
        <f t="shared" ca="1" si="4"/>
        <v>2</v>
      </c>
      <c r="K16" s="100">
        <f t="shared" ca="1" si="2"/>
        <v>0</v>
      </c>
    </row>
    <row r="17" spans="1:11">
      <c r="A17" s="100" t="str">
        <f>INPUT_DATA[[#Headers],[Notice period for the firm]]</f>
        <v>Notice period for the firm</v>
      </c>
      <c r="B17" s="100" t="str">
        <f t="shared" si="0"/>
        <v>INPUT_DATA[Notice period for the firm]</v>
      </c>
      <c r="C17" s="100" t="s">
        <v>579</v>
      </c>
      <c r="D17" s="100">
        <f t="shared" ca="1" si="1"/>
        <v>2</v>
      </c>
      <c r="E17" s="100" t="s">
        <v>509</v>
      </c>
      <c r="F17" s="100"/>
      <c r="G17" s="100"/>
      <c r="H17" s="103" cm="1">
        <f t="array" aca="1" ref="H17" ca="1">COUNTA(INDIRECT(B17))-SUMPRODUCT((ISNUMBER(INDIRECT(B17)))*(MOD(INDIRECT(B17),1)=0))</f>
        <v>0</v>
      </c>
      <c r="I17" s="104">
        <f t="shared" ca="1" si="3"/>
        <v>0</v>
      </c>
      <c r="J17" s="100">
        <f t="shared" ca="1" si="4"/>
        <v>2</v>
      </c>
      <c r="K17" s="100">
        <f t="shared" ca="1" si="2"/>
        <v>0</v>
      </c>
    </row>
    <row r="18" spans="1:11">
      <c r="A18" s="100" t="str">
        <f>INPUT_DATA[[#Headers],[The governing law of the contractual arrangement]]</f>
        <v>The governing law of the contractual arrangement</v>
      </c>
      <c r="B18" s="100" t="str">
        <f t="shared" si="0"/>
        <v>INPUT_DATA[The governing law of the contractual arrangement]</v>
      </c>
      <c r="C18" s="100" t="s">
        <v>579</v>
      </c>
      <c r="D18" s="100">
        <f t="shared" ca="1" si="1"/>
        <v>2</v>
      </c>
      <c r="E18" s="100" t="s">
        <v>573</v>
      </c>
      <c r="F18" s="100" t="s">
        <v>585</v>
      </c>
      <c r="G18" s="100" cm="1">
        <f t="array" aca="1" ref="G18" ca="1">SUMPRODUCT(--(ISNA(MATCH(INDIRECT(B18,FALSE),INDIRECT(F18,TRUE),0))))</f>
        <v>0</v>
      </c>
      <c r="H18" s="103">
        <f t="shared" ref="H18:H19" ca="1" si="6">G18-J18</f>
        <v>-2</v>
      </c>
      <c r="I18" s="104">
        <f t="shared" ca="1" si="3"/>
        <v>0</v>
      </c>
      <c r="J18" s="100">
        <f t="shared" ca="1" si="4"/>
        <v>2</v>
      </c>
      <c r="K18" s="100">
        <f t="shared" ca="1" si="2"/>
        <v>0</v>
      </c>
    </row>
    <row r="19" spans="1:11">
      <c r="A19" s="100" t="str">
        <f>INPUT_DATA[[#Headers],[Reason for materiality]]</f>
        <v>Reason for materiality</v>
      </c>
      <c r="B19" s="100" t="str">
        <f t="shared" si="0"/>
        <v>INPUT_DATA[Reason for materiality]</v>
      </c>
      <c r="C19" s="100" t="s">
        <v>579</v>
      </c>
      <c r="D19" s="100">
        <f t="shared" ca="1" si="1"/>
        <v>2</v>
      </c>
      <c r="E19" s="100" t="s">
        <v>573</v>
      </c>
      <c r="F19" s="100" t="s">
        <v>586</v>
      </c>
      <c r="G19" s="100" cm="1">
        <f t="array" aca="1" ref="G19" ca="1">SUMPRODUCT(--(ISNA(MATCH(INDIRECT(B19,FALSE),INDIRECT(F19,TRUE),0))))</f>
        <v>0</v>
      </c>
      <c r="H19" s="103">
        <f t="shared" ca="1" si="6"/>
        <v>-2</v>
      </c>
      <c r="I19" s="104">
        <f t="shared" ca="1" si="3"/>
        <v>0</v>
      </c>
      <c r="J19" s="100">
        <f t="shared" ca="1" si="4"/>
        <v>2</v>
      </c>
      <c r="K19" s="100">
        <f t="shared" ca="1" si="2"/>
        <v>0</v>
      </c>
    </row>
    <row r="20" spans="1:11">
      <c r="A20" t="str">
        <f>INPUT_DATA[[#Headers],[Date of the most recent materiality assessment]]</f>
        <v>Date of the most recent materiality assessment</v>
      </c>
      <c r="B20" s="100" t="str">
        <f t="shared" si="0"/>
        <v>INPUT_DATA[Date of the most recent materiality assessment]</v>
      </c>
      <c r="C20" s="100" t="s">
        <v>579</v>
      </c>
      <c r="D20" s="100">
        <f t="shared" ca="1" si="1"/>
        <v>2</v>
      </c>
      <c r="E20" s="100" t="s">
        <v>584</v>
      </c>
      <c r="F20" s="100"/>
      <c r="G20" s="100"/>
      <c r="H20" s="103" cm="1">
        <f t="array" aca="1" ref="H20" ca="1">COUNTA(INDIRECT(B20))-SUMPRODUCT(--(ISNUMBER(--LEFT(INDIRECT(B20),4)))*--(MID(INDIRECT(B20),5,1)="-")*--(ISNUMBER(--MID(INDIRECT(B20),6,2)))*--(MID(INDIRECT(B20),8,1)="-")*--(ISNUMBER(--RIGHT(INDIRECT(B20),2))))</f>
        <v>0</v>
      </c>
      <c r="I20" s="104">
        <f t="shared" ca="1" si="3"/>
        <v>0</v>
      </c>
      <c r="J20" s="100">
        <f t="shared" ca="1" si="4"/>
        <v>2</v>
      </c>
      <c r="K20" s="100">
        <f t="shared" ca="1" si="2"/>
        <v>0</v>
      </c>
    </row>
    <row r="21" spans="1:11">
      <c r="A21" s="100" t="str">
        <f>INPUT_DATA[[#Headers],[Function category]]</f>
        <v>Function category</v>
      </c>
      <c r="B21" s="100" t="str">
        <f t="shared" si="0"/>
        <v>INPUT_DATA[Function category]</v>
      </c>
      <c r="C21" t="s">
        <v>579</v>
      </c>
      <c r="D21" s="100">
        <f ca="1">IF(C21="Mandatory", COUNTBLANK(INDIRECT(B21, TRUE)), 0)</f>
        <v>2</v>
      </c>
      <c r="E21" s="100" t="s">
        <v>573</v>
      </c>
      <c r="F21" s="100" t="s">
        <v>587</v>
      </c>
      <c r="G21" s="100" cm="1">
        <f t="array" aca="1" ref="G21" ca="1">SUMPRODUCT((INDIRECT(B9)="Networking &amp; Operations")+(INDIRECT(B9)="Security &amp; Identity")*(INDIRECT(B21)&lt;&gt;"CF: Enterprise: Most functions or IBSs within the organisation"))+SUMPRODUCT(--(ISNA(MATCH(INDIRECT(B21,FALSE),INDIRECT(F21,TRUE),0))))</f>
        <v>0</v>
      </c>
      <c r="H21" s="103">
        <f t="shared" ref="H21:H22" ca="1" si="7">G21-J21</f>
        <v>-2</v>
      </c>
      <c r="I21" s="104">
        <f t="shared" ca="1" si="3"/>
        <v>0</v>
      </c>
      <c r="J21" s="100">
        <f t="shared" ca="1" si="4"/>
        <v>2</v>
      </c>
      <c r="K21" s="100">
        <f t="shared" ca="1" si="2"/>
        <v>0</v>
      </c>
    </row>
    <row r="22" spans="1:11">
      <c r="A22" s="100" t="str">
        <f>INPUT_DATA[[#Headers],[Does the contractual arrangement support an important business service?]]</f>
        <v>Does the contractual arrangement support an important business service?</v>
      </c>
      <c r="B22" s="100" t="str">
        <f t="shared" si="0"/>
        <v>INPUT_DATA[Does the contractual arrangement support an important business service?]</v>
      </c>
      <c r="C22" s="100" t="s">
        <v>579</v>
      </c>
      <c r="D22" s="100">
        <f t="shared" ref="D22" ca="1" si="8">IF(C22="Mandatory", COUNTBLANK(INDIRECT(B22, TRUE)), 0)</f>
        <v>2</v>
      </c>
      <c r="E22" s="100" t="s">
        <v>573</v>
      </c>
      <c r="F22" s="100" t="s">
        <v>588</v>
      </c>
      <c r="G22" s="100" cm="1">
        <f t="array" aca="1" ref="G22" ca="1">SUMPRODUCT(--(ISNA(MATCH(INDIRECT(B22,FALSE),INDIRECT(F22,TRUE),0))))</f>
        <v>0</v>
      </c>
      <c r="H22" s="103">
        <f t="shared" ca="1" si="7"/>
        <v>-2</v>
      </c>
      <c r="I22" s="104">
        <f t="shared" ca="1" si="3"/>
        <v>0</v>
      </c>
      <c r="J22" s="100">
        <f t="shared" ca="1" si="4"/>
        <v>2</v>
      </c>
      <c r="K22" s="100">
        <f t="shared" ca="1" si="2"/>
        <v>0</v>
      </c>
    </row>
    <row r="23" spans="1:11">
      <c r="A23" s="100" t="str">
        <f>INPUT_DATA[[#Headers],[If yes, which important business service does the contractual arrangement  support]]</f>
        <v>If yes, which important business service does the contractual arrangement  support</v>
      </c>
      <c r="B23" s="100" t="str">
        <f t="shared" si="0"/>
        <v>INPUT_DATA[If yes, which important business service does the contractual arrangement  support]</v>
      </c>
      <c r="C23" t="s">
        <v>589</v>
      </c>
      <c r="D23" s="100" cm="1">
        <f t="array" aca="1" ref="D23" ca="1">SUMPRODUCT((INDIRECT(B22)="Yes")*(INDIRECT(B23)=""))</f>
        <v>0</v>
      </c>
      <c r="E23" s="100" t="s">
        <v>583</v>
      </c>
      <c r="F23" s="100"/>
      <c r="G23" s="100"/>
      <c r="H23" s="103" cm="1">
        <f t="array" aca="1" ref="H23" ca="1">COUNTA(INDIRECT(B23))-SUMPRODUCT((ISTEXT(INDIRECT(B23)))*(LEN(INDIRECT(B23))&lt;=255))</f>
        <v>0</v>
      </c>
      <c r="I23" s="104">
        <f t="shared" ca="1" si="3"/>
        <v>0</v>
      </c>
      <c r="J23" s="100">
        <f t="shared" ca="1" si="4"/>
        <v>2</v>
      </c>
      <c r="K23" s="100">
        <f t="shared" ca="1" si="2"/>
        <v>0</v>
      </c>
    </row>
    <row r="24" spans="1:11">
      <c r="A24" s="100" t="str">
        <f>INPUT_DATA[[#Headers],[Does the service provider support a core element of the Important Business Service?]]</f>
        <v>Does the service provider support a core element of the Important Business Service?</v>
      </c>
      <c r="B24" s="100" t="str">
        <f t="shared" si="0"/>
        <v>INPUT_DATA[Does the service provider support a core element of the Important Business Service?]</v>
      </c>
      <c r="C24" s="100" t="s">
        <v>589</v>
      </c>
      <c r="D24" s="100" cm="1">
        <f t="array" aca="1" ref="D24" ca="1">SUMPRODUCT((INDIRECT(B22)="Yes")*(INDIRECT(B24)=""))</f>
        <v>0</v>
      </c>
      <c r="E24" s="100" t="s">
        <v>573</v>
      </c>
      <c r="F24" s="100" t="s">
        <v>590</v>
      </c>
      <c r="G24" s="100" cm="1">
        <f t="array" aca="1" ref="G24" ca="1">SUMPRODUCT(--(ISNA(MATCH(INDIRECT(B24,FALSE),INDIRECT(F24,TRUE),0))))</f>
        <v>0</v>
      </c>
      <c r="H24" s="103">
        <f t="shared" ref="H24" ca="1" si="9">G24-J24</f>
        <v>-2</v>
      </c>
      <c r="I24" s="104">
        <f t="shared" ca="1" si="3"/>
        <v>0</v>
      </c>
      <c r="J24" s="100">
        <f t="shared" ca="1" si="4"/>
        <v>2</v>
      </c>
      <c r="K24" s="100">
        <f t="shared" ca="1" si="2"/>
        <v>0</v>
      </c>
    </row>
    <row r="25" spans="1:11">
      <c r="A25" s="100" t="str">
        <f>INPUT_DATA[[#Headers],[Impact Tolerance - PRA Safety and Soundness]]</f>
        <v>Impact Tolerance - PRA Safety and Soundness</v>
      </c>
      <c r="B25" s="100" t="str">
        <f t="shared" si="0"/>
        <v>INPUT_DATA[Impact Tolerance - PRA Safety and Soundness]</v>
      </c>
      <c r="C25" s="100" t="s">
        <v>579</v>
      </c>
      <c r="D25" s="100">
        <f t="shared" ref="D25:D43" ca="1" si="10">IF(C25="Mandatory", COUNTBLANK(INDIRECT(B25, TRUE)), 0)</f>
        <v>2</v>
      </c>
      <c r="E25" s="100" t="s">
        <v>480</v>
      </c>
      <c r="F25" s="100"/>
      <c r="G25" s="100"/>
      <c r="H25" s="103" cm="1">
        <f t="array" aca="1" ref="H25" ca="1">SUMPRODUCT((INDIRECT(B25)&lt;&gt;"")*(NOT(ISNUMBER(INDIRECT(B25))))*(UPPER(INDIRECT(B25))&lt;&gt;"NOT DONE")*(UPPER(INDIRECT(B25))&lt;&gt;"N/A"))</f>
        <v>0</v>
      </c>
      <c r="I25" s="104">
        <f t="shared" ca="1" si="3"/>
        <v>0</v>
      </c>
      <c r="J25" s="100">
        <f t="shared" ca="1" si="4"/>
        <v>2</v>
      </c>
      <c r="K25" s="100">
        <f t="shared" ca="1" si="2"/>
        <v>0</v>
      </c>
    </row>
    <row r="26" spans="1:11">
      <c r="A26" s="100" t="str">
        <f>INPUT_DATA[[#Headers],[Impact Tolerance - PRA Financial Stability]]</f>
        <v>Impact Tolerance - PRA Financial Stability</v>
      </c>
      <c r="B26" s="100" t="str">
        <f t="shared" si="0"/>
        <v>INPUT_DATA[Impact Tolerance - PRA Financial Stability]</v>
      </c>
      <c r="C26" s="100" t="s">
        <v>579</v>
      </c>
      <c r="D26" s="100">
        <f t="shared" ca="1" si="10"/>
        <v>2</v>
      </c>
      <c r="E26" s="100" t="s">
        <v>480</v>
      </c>
      <c r="F26" s="100"/>
      <c r="G26" s="100"/>
      <c r="H26" s="103" cm="1">
        <f t="array" aca="1" ref="H26" ca="1">SUMPRODUCT((INDIRECT(B26)&lt;&gt;"")*(NOT(ISNUMBER(INDIRECT(B26))))*(UPPER(INDIRECT(B26))&lt;&gt;"NOT DONE")*(UPPER(INDIRECT(B26))&lt;&gt;"N/A"))</f>
        <v>0</v>
      </c>
      <c r="I26" s="104">
        <f t="shared" ca="1" si="3"/>
        <v>0</v>
      </c>
      <c r="J26" s="100">
        <f t="shared" ca="1" si="4"/>
        <v>2</v>
      </c>
      <c r="K26" s="100">
        <f t="shared" ca="1" si="2"/>
        <v>0</v>
      </c>
    </row>
    <row r="27" spans="1:11">
      <c r="A27" s="100" t="str">
        <f>INPUT_DATA[[#Headers],[Impact Tolerance - PRA Policy holder Protection]]</f>
        <v>Impact Tolerance - PRA Policy holder Protection</v>
      </c>
      <c r="B27" s="100" t="str">
        <f t="shared" si="0"/>
        <v>INPUT_DATA[Impact Tolerance - PRA Policy holder Protection]</v>
      </c>
      <c r="C27" s="100" t="s">
        <v>579</v>
      </c>
      <c r="D27" s="100">
        <f t="shared" ca="1" si="10"/>
        <v>2</v>
      </c>
      <c r="E27" s="100" t="s">
        <v>480</v>
      </c>
      <c r="F27" s="100"/>
      <c r="G27" s="100"/>
      <c r="H27" s="103" cm="1">
        <f t="array" aca="1" ref="H27" ca="1">SUMPRODUCT((INDIRECT(B27)&lt;&gt;"")*(NOT(ISNUMBER(INDIRECT(B27))))*(UPPER(INDIRECT(B27))&lt;&gt;"NOT DONE")*(UPPER(INDIRECT(B27))&lt;&gt;"N/A"))</f>
        <v>0</v>
      </c>
      <c r="I27" s="104">
        <f t="shared" ca="1" si="3"/>
        <v>0</v>
      </c>
      <c r="J27" s="100">
        <f t="shared" ca="1" si="4"/>
        <v>2</v>
      </c>
      <c r="K27" s="100">
        <f t="shared" ca="1" si="2"/>
        <v>0</v>
      </c>
    </row>
    <row r="28" spans="1:11">
      <c r="A28" s="100" t="str">
        <f>INPUT_DATA[[#Headers],[Impact Tolerance - FCA - Client harm]]</f>
        <v>Impact Tolerance - FCA - Client harm</v>
      </c>
      <c r="B28" s="100" t="str">
        <f t="shared" si="0"/>
        <v>INPUT_DATA[Impact Tolerance - FCA - Client harm]</v>
      </c>
      <c r="C28" s="100" t="s">
        <v>579</v>
      </c>
      <c r="D28" s="100">
        <f t="shared" ca="1" si="10"/>
        <v>2</v>
      </c>
      <c r="E28" s="100" t="s">
        <v>480</v>
      </c>
      <c r="F28" s="100"/>
      <c r="G28" s="100"/>
      <c r="H28" s="103" cm="1">
        <f t="array" aca="1" ref="H28" ca="1">SUMPRODUCT((INDIRECT(B28)&lt;&gt;"")*(NOT(ISNUMBER(INDIRECT(B28))))*(UPPER(INDIRECT(B28))&lt;&gt;"NOT DONE")*(UPPER(INDIRECT(B28))&lt;&gt;"N/A"))</f>
        <v>0</v>
      </c>
      <c r="I28" s="104">
        <f t="shared" ca="1" si="3"/>
        <v>0</v>
      </c>
      <c r="J28" s="100">
        <f t="shared" ca="1" si="4"/>
        <v>2</v>
      </c>
      <c r="K28" s="100">
        <f t="shared" ca="1" si="2"/>
        <v>0</v>
      </c>
    </row>
    <row r="29" spans="1:11">
      <c r="A29" s="100" t="str">
        <f>INPUT_DATA[[#Headers],[Impact Tolerance - FCA - Market integrity]]</f>
        <v>Impact Tolerance - FCA - Market integrity</v>
      </c>
      <c r="B29" s="100" t="str">
        <f t="shared" si="0"/>
        <v>INPUT_DATA[Impact Tolerance - FCA - Market integrity]</v>
      </c>
      <c r="C29" s="100" t="s">
        <v>579</v>
      </c>
      <c r="D29" s="100">
        <f t="shared" ca="1" si="10"/>
        <v>2</v>
      </c>
      <c r="E29" s="100" t="s">
        <v>480</v>
      </c>
      <c r="F29" s="100"/>
      <c r="G29" s="100"/>
      <c r="H29" s="103" cm="1">
        <f t="array" aca="1" ref="H29" ca="1">SUMPRODUCT((INDIRECT(B29)&lt;&gt;"")*(NOT(ISNUMBER(INDIRECT(B29))))*(UPPER(INDIRECT(B29))&lt;&gt;"NOT DONE")*(UPPER(INDIRECT(B29))&lt;&gt;"N/A"))</f>
        <v>0</v>
      </c>
      <c r="I29" s="104">
        <f t="shared" ca="1" si="3"/>
        <v>0</v>
      </c>
      <c r="J29" s="100">
        <f t="shared" ca="1" si="4"/>
        <v>2</v>
      </c>
      <c r="K29" s="100">
        <f t="shared" ca="1" si="2"/>
        <v>0</v>
      </c>
    </row>
    <row r="30" spans="1:11">
      <c r="A30" s="100" t="str">
        <f>INPUT_DATA[[#Headers],[Impact Tolerance - Bank as FMI Regulator]]</f>
        <v>Impact Tolerance - Bank as FMI Regulator</v>
      </c>
      <c r="B30" s="100" t="str">
        <f t="shared" si="0"/>
        <v>INPUT_DATA[Impact Tolerance - Bank as FMI Regulator]</v>
      </c>
      <c r="C30" s="100" t="s">
        <v>579</v>
      </c>
      <c r="D30" s="100">
        <f t="shared" ca="1" si="10"/>
        <v>2</v>
      </c>
      <c r="E30" s="100" t="s">
        <v>480</v>
      </c>
      <c r="F30" s="100"/>
      <c r="G30" s="100"/>
      <c r="H30" s="103" cm="1">
        <f t="array" aca="1" ref="H30" ca="1">SUMPRODUCT((INDIRECT(B30)&lt;&gt;"")*(NOT(ISNUMBER(INDIRECT(B30))))*(UPPER(INDIRECT(B30))&lt;&gt;"NOT DONE")*(UPPER(INDIRECT(B30))&lt;&gt;"N/A"))</f>
        <v>0</v>
      </c>
      <c r="I30" s="104">
        <f t="shared" ca="1" si="3"/>
        <v>0</v>
      </c>
      <c r="J30" s="100">
        <f t="shared" ca="1" si="4"/>
        <v>2</v>
      </c>
      <c r="K30" s="100">
        <f t="shared" ca="1" si="2"/>
        <v>0</v>
      </c>
    </row>
    <row r="31" spans="1:11">
      <c r="A31" s="100" t="str">
        <f>INPUT_DATA[[#Headers],[Country where the data is stored]]</f>
        <v>Country where the data is stored</v>
      </c>
      <c r="B31" s="100" t="str">
        <f t="shared" si="0"/>
        <v>INPUT_DATA[Country where the data is stored]</v>
      </c>
      <c r="C31" s="100" t="s">
        <v>579</v>
      </c>
      <c r="D31" s="100">
        <f t="shared" ca="1" si="10"/>
        <v>2</v>
      </c>
      <c r="E31" s="100" t="s">
        <v>573</v>
      </c>
      <c r="F31" s="100" t="s">
        <v>585</v>
      </c>
      <c r="G31" s="100" cm="1">
        <f t="array" aca="1" ref="G31" ca="1">SUMPRODUCT(--(ISNA(MATCH(INDIRECT(B31,FALSE),INDIRECT(F31,TRUE),0))))</f>
        <v>0</v>
      </c>
      <c r="H31" s="103">
        <f t="shared" ref="H31:H32" ca="1" si="11">G31-J31</f>
        <v>-2</v>
      </c>
      <c r="I31" s="104">
        <f t="shared" ca="1" si="3"/>
        <v>0</v>
      </c>
      <c r="J31" s="100">
        <f t="shared" ca="1" si="4"/>
        <v>2</v>
      </c>
      <c r="K31" s="100">
        <f t="shared" ca="1" si="2"/>
        <v>0</v>
      </c>
    </row>
    <row r="32" spans="1:11">
      <c r="A32" s="100" t="str">
        <f>INPUT_DATA[[#Headers],[Country where the service is delivered from]]</f>
        <v>Country where the service is delivered from</v>
      </c>
      <c r="B32" s="100" t="str">
        <f t="shared" si="0"/>
        <v>INPUT_DATA[Country where the service is delivered from]</v>
      </c>
      <c r="C32" s="100" t="s">
        <v>579</v>
      </c>
      <c r="D32" s="100">
        <f t="shared" ca="1" si="10"/>
        <v>2</v>
      </c>
      <c r="E32" s="100" t="s">
        <v>573</v>
      </c>
      <c r="F32" s="100" t="s">
        <v>585</v>
      </c>
      <c r="G32" s="100" cm="1">
        <f t="array" aca="1" ref="G32" ca="1">SUMPRODUCT(--(ISNA(MATCH(INDIRECT(B32,FALSE),INDIRECT(F32,TRUE),0))))</f>
        <v>0</v>
      </c>
      <c r="H32" s="103">
        <f t="shared" ca="1" si="11"/>
        <v>-2</v>
      </c>
      <c r="I32" s="104">
        <f t="shared" ca="1" si="3"/>
        <v>0</v>
      </c>
      <c r="J32" s="100">
        <f t="shared" ca="1" si="4"/>
        <v>2</v>
      </c>
      <c r="K32" s="100">
        <f t="shared" ca="1" si="2"/>
        <v>0</v>
      </c>
    </row>
    <row r="33" spans="1:11">
      <c r="A33" t="str">
        <f>INPUT_DATA[[#Headers],[Annual Contract Value]]</f>
        <v>Annual Contract Value</v>
      </c>
      <c r="B33" s="100" t="str">
        <f t="shared" si="0"/>
        <v>INPUT_DATA[Annual Contract Value]</v>
      </c>
      <c r="C33" s="100" t="s">
        <v>579</v>
      </c>
      <c r="D33" s="100">
        <f t="shared" ca="1" si="10"/>
        <v>2</v>
      </c>
      <c r="E33" s="100" t="s">
        <v>509</v>
      </c>
      <c r="F33" s="100"/>
      <c r="G33" s="100"/>
      <c r="H33" s="103" cm="1">
        <f t="array" aca="1" ref="H33" ca="1">COUNTA(INDIRECT(B33))-SUMPRODUCT((ISNUMBER(INDIRECT(B33)))*(MOD(INDIRECT(B33),1)=0))</f>
        <v>0</v>
      </c>
      <c r="I33" s="104">
        <f t="shared" ca="1" si="3"/>
        <v>0</v>
      </c>
      <c r="J33" s="100">
        <f t="shared" ca="1" si="4"/>
        <v>2</v>
      </c>
      <c r="K33" s="100">
        <f t="shared" ca="1" si="2"/>
        <v>0</v>
      </c>
    </row>
    <row r="34" spans="1:11">
      <c r="A34" s="100" t="str">
        <f>INPUT_DATA[[#Headers],[Date of the most recent risk assessment]]</f>
        <v>Date of the most recent risk assessment</v>
      </c>
      <c r="B34" s="100" t="str">
        <f t="shared" si="0"/>
        <v>INPUT_DATA[Date of the most recent risk assessment]</v>
      </c>
      <c r="C34" s="100" t="s">
        <v>579</v>
      </c>
      <c r="D34" s="100">
        <f t="shared" ca="1" si="10"/>
        <v>2</v>
      </c>
      <c r="E34" s="100" t="s">
        <v>584</v>
      </c>
      <c r="F34" s="100"/>
      <c r="G34" s="100"/>
      <c r="H34" s="103" cm="1">
        <f t="array" aca="1" ref="H34" ca="1">COUNTA(INDIRECT(B34))-SUMPRODUCT(--(ISNUMBER(--LEFT(INDIRECT(B34),4)))*--(MID(INDIRECT(B34),5,1)="-")*--(ISNUMBER(--MID(INDIRECT(B34),6,2)))*--(MID(INDIRECT(B34),8,1)="-")*--(ISNUMBER(--RIGHT(INDIRECT(B34),2))))</f>
        <v>0</v>
      </c>
      <c r="I34" s="104">
        <f t="shared" ca="1" si="3"/>
        <v>0</v>
      </c>
      <c r="J34" s="100">
        <f t="shared" ca="1" si="4"/>
        <v>2</v>
      </c>
      <c r="K34" s="100">
        <f t="shared" ca="1" si="2"/>
        <v>0</v>
      </c>
    </row>
    <row r="35" spans="1:11">
      <c r="A35" s="100" t="str">
        <f>INPUT_DATA[[#Headers],[Outcome of the most recent risk assessment]]</f>
        <v>Outcome of the most recent risk assessment</v>
      </c>
      <c r="B35" s="100" t="str">
        <f t="shared" si="0"/>
        <v>INPUT_DATA[Outcome of the most recent risk assessment]</v>
      </c>
      <c r="C35" s="100" t="s">
        <v>579</v>
      </c>
      <c r="D35" s="100">
        <f t="shared" ca="1" si="10"/>
        <v>2</v>
      </c>
      <c r="E35" s="100" t="s">
        <v>573</v>
      </c>
      <c r="F35" s="100" t="s">
        <v>591</v>
      </c>
      <c r="G35" s="100" cm="1">
        <f t="array" aca="1" ref="G35" ca="1">SUMPRODUCT(--(ISNA(MATCH(INDIRECT(B35,FALSE),INDIRECT(F35,TRUE),0))))</f>
        <v>0</v>
      </c>
      <c r="H35" s="103">
        <f t="shared" ref="H35" ca="1" si="12">G35-J35</f>
        <v>-2</v>
      </c>
      <c r="I35" s="104">
        <f t="shared" ca="1" si="3"/>
        <v>0</v>
      </c>
      <c r="J35" s="100">
        <f t="shared" ca="1" si="4"/>
        <v>2</v>
      </c>
      <c r="K35" s="100">
        <f t="shared" ca="1" si="2"/>
        <v>0</v>
      </c>
    </row>
    <row r="36" spans="1:11">
      <c r="A36" s="100" t="str">
        <f>INPUT_DATA[[#Headers],[Commentary box for risk assessment]]</f>
        <v>Commentary box for risk assessment</v>
      </c>
      <c r="B36" s="100" t="str">
        <f t="shared" si="0"/>
        <v>INPUT_DATA[Commentary box for risk assessment]</v>
      </c>
      <c r="C36" s="100" t="s">
        <v>505</v>
      </c>
      <c r="D36" s="100">
        <f t="shared" ca="1" si="10"/>
        <v>0</v>
      </c>
      <c r="E36" s="100" t="s">
        <v>480</v>
      </c>
      <c r="F36" s="100"/>
      <c r="G36" s="100"/>
      <c r="H36" s="103" cm="1">
        <f t="array" aca="1" ref="H36" ca="1">COUNTA(INDIRECT(B36))-SUMPRODUCT(--ISTEXT(INDIRECT(B36)))</f>
        <v>0</v>
      </c>
      <c r="I36" s="104">
        <f t="shared" ca="1" si="3"/>
        <v>0</v>
      </c>
      <c r="J36" s="100">
        <f t="shared" ca="1" si="4"/>
        <v>2</v>
      </c>
      <c r="K36" s="100">
        <f t="shared" ca="1" si="2"/>
        <v>0</v>
      </c>
    </row>
    <row r="37" spans="1:11">
      <c r="A37" s="100" t="str">
        <f>INPUT_DATA[[#Headers],[Date of the most recent audit]]</f>
        <v>Date of the most recent audit</v>
      </c>
      <c r="B37" s="100" t="str">
        <f t="shared" si="0"/>
        <v>INPUT_DATA[Date of the most recent audit]</v>
      </c>
      <c r="C37" s="100" t="s">
        <v>579</v>
      </c>
      <c r="D37" s="100">
        <f t="shared" ca="1" si="10"/>
        <v>2</v>
      </c>
      <c r="E37" s="100" t="s">
        <v>584</v>
      </c>
      <c r="F37" s="100"/>
      <c r="G37" s="100"/>
      <c r="H37" s="103" cm="1">
        <f t="array" aca="1" ref="H37" ca="1">COUNTA(INDIRECT(B37))-SUMPRODUCT(--(ISNUMBER(--LEFT(INDIRECT(B37),4)))*--(MID(INDIRECT(B37),5,1)="-")*--(ISNUMBER(--MID(INDIRECT(B37),6,2)))*--(MID(INDIRECT(B37),8,1)="-")*--(ISNUMBER(--RIGHT(INDIRECT(B37),2))))</f>
        <v>0</v>
      </c>
      <c r="I37" s="104">
        <f t="shared" ca="1" si="3"/>
        <v>0</v>
      </c>
      <c r="J37" s="100">
        <f t="shared" ca="1" si="4"/>
        <v>2</v>
      </c>
      <c r="K37" s="100">
        <f t="shared" ca="1" si="2"/>
        <v>0</v>
      </c>
    </row>
    <row r="38" spans="1:11">
      <c r="A38" s="100" t="str">
        <f>INPUT_DATA[[#Headers],[Outcome of the most recent audit]]</f>
        <v>Outcome of the most recent audit</v>
      </c>
      <c r="B38" s="100" t="str">
        <f t="shared" si="0"/>
        <v>INPUT_DATA[Outcome of the most recent audit]</v>
      </c>
      <c r="C38" s="100" t="s">
        <v>579</v>
      </c>
      <c r="D38" s="100">
        <f t="shared" ca="1" si="10"/>
        <v>2</v>
      </c>
      <c r="E38" s="100" t="s">
        <v>573</v>
      </c>
      <c r="F38" s="100" t="s">
        <v>592</v>
      </c>
      <c r="G38" s="100" cm="1">
        <f t="array" aca="1" ref="G38" ca="1">SUMPRODUCT(--(ISNA(MATCH(INDIRECT(B38,FALSE),INDIRECT(F38,TRUE),0))))</f>
        <v>0</v>
      </c>
      <c r="H38" s="103">
        <f t="shared" ref="H38" ca="1" si="13">G38-J38</f>
        <v>-2</v>
      </c>
      <c r="I38" s="104">
        <f t="shared" ca="1" si="3"/>
        <v>0</v>
      </c>
      <c r="J38" s="100">
        <f t="shared" ca="1" si="4"/>
        <v>2</v>
      </c>
      <c r="K38" s="100">
        <f t="shared" ca="1" si="2"/>
        <v>0</v>
      </c>
    </row>
    <row r="39" spans="1:11">
      <c r="A39" s="100" t="str">
        <f>INPUT_DATA[[#Headers],[Date of financial due diligence]]</f>
        <v>Date of financial due diligence</v>
      </c>
      <c r="B39" s="100" t="str">
        <f t="shared" si="0"/>
        <v>INPUT_DATA[Date of financial due diligence]</v>
      </c>
      <c r="C39" s="100" t="s">
        <v>579</v>
      </c>
      <c r="D39" s="100">
        <f t="shared" ca="1" si="10"/>
        <v>2</v>
      </c>
      <c r="E39" s="100" t="s">
        <v>584</v>
      </c>
      <c r="F39" s="100"/>
      <c r="G39" s="100"/>
      <c r="H39" s="103" cm="1">
        <f t="array" aca="1" ref="H39" ca="1">COUNTA(INDIRECT(B39))-SUMPRODUCT(--(ISNUMBER(--LEFT(INDIRECT(B39),4)))*--(MID(INDIRECT(B39),5,1)="-")*--(ISNUMBER(--MID(INDIRECT(B39),6,2)))*--(MID(INDIRECT(B39),8,1)="-")*--(ISNUMBER(--RIGHT(INDIRECT(B39),2))))</f>
        <v>0</v>
      </c>
      <c r="I39" s="104">
        <f t="shared" ca="1" si="3"/>
        <v>0</v>
      </c>
      <c r="J39" s="100">
        <f t="shared" ca="1" si="4"/>
        <v>2</v>
      </c>
      <c r="K39" s="100">
        <f t="shared" ca="1" si="2"/>
        <v>0</v>
      </c>
    </row>
    <row r="40" spans="1:11">
      <c r="A40" s="100" t="str">
        <f>INPUT_DATA[[#Headers],[Outcome of financial due diligence]]</f>
        <v>Outcome of financial due diligence</v>
      </c>
      <c r="B40" s="100" t="str">
        <f t="shared" si="0"/>
        <v>INPUT_DATA[Outcome of financial due diligence]</v>
      </c>
      <c r="C40" s="100" t="s">
        <v>579</v>
      </c>
      <c r="D40" s="100">
        <f t="shared" ca="1" si="10"/>
        <v>2</v>
      </c>
      <c r="E40" s="100" t="s">
        <v>573</v>
      </c>
      <c r="F40" s="100" t="s">
        <v>593</v>
      </c>
      <c r="G40" s="100" cm="1">
        <f t="array" aca="1" ref="G40" ca="1">SUMPRODUCT(--(ISNA(MATCH(INDIRECT(B40,FALSE),INDIRECT(F40,TRUE),0))))</f>
        <v>0</v>
      </c>
      <c r="H40" s="103">
        <f t="shared" ref="H40" ca="1" si="14">G40-J40</f>
        <v>-2</v>
      </c>
      <c r="I40" s="104">
        <f t="shared" ca="1" si="3"/>
        <v>0</v>
      </c>
      <c r="J40" s="100">
        <f t="shared" ca="1" si="4"/>
        <v>2</v>
      </c>
      <c r="K40" s="100">
        <f t="shared" ca="1" si="2"/>
        <v>0</v>
      </c>
    </row>
    <row r="41" spans="1:11">
      <c r="A41" s="100" t="str">
        <f>INPUT_DATA[[#Headers],[Date of cyber risk due diligence]]</f>
        <v>Date of cyber risk due diligence</v>
      </c>
      <c r="B41" s="100" t="str">
        <f t="shared" si="0"/>
        <v>INPUT_DATA[Date of cyber risk due diligence]</v>
      </c>
      <c r="C41" s="100" t="s">
        <v>579</v>
      </c>
      <c r="D41" s="100">
        <f t="shared" ca="1" si="10"/>
        <v>2</v>
      </c>
      <c r="E41" s="100" t="s">
        <v>584</v>
      </c>
      <c r="F41" s="100"/>
      <c r="G41" s="100"/>
      <c r="H41" s="103" cm="1">
        <f t="array" aca="1" ref="H41" ca="1">COUNTA(INDIRECT(B41))-SUMPRODUCT(--(ISNUMBER(--LEFT(INDIRECT(B41),4)))*--(MID(INDIRECT(B41),5,1)="-")*--(ISNUMBER(--MID(INDIRECT(B41),6,2)))*--(MID(INDIRECT(B41),8,1)="-")*--(ISNUMBER(--RIGHT(INDIRECT(B41),2))))</f>
        <v>0</v>
      </c>
      <c r="I41" s="104">
        <f t="shared" ca="1" si="3"/>
        <v>0</v>
      </c>
      <c r="J41" s="100">
        <f t="shared" ca="1" si="4"/>
        <v>2</v>
      </c>
      <c r="K41" s="100">
        <f t="shared" ca="1" si="2"/>
        <v>0</v>
      </c>
    </row>
    <row r="42" spans="1:11">
      <c r="A42" s="100" t="str">
        <f>INPUT_DATA[[#Headers],[Outcome of cyber risk (including information security) due diligence]]</f>
        <v>Outcome of cyber risk (including information security) due diligence</v>
      </c>
      <c r="B42" s="100" t="str">
        <f t="shared" si="0"/>
        <v>INPUT_DATA[Outcome of cyber risk (including information security) due diligence]</v>
      </c>
      <c r="C42" s="100" t="s">
        <v>579</v>
      </c>
      <c r="D42" s="100">
        <f t="shared" ca="1" si="10"/>
        <v>2</v>
      </c>
      <c r="E42" s="100" t="s">
        <v>573</v>
      </c>
      <c r="F42" s="100" t="s">
        <v>594</v>
      </c>
      <c r="G42" s="100" cm="1">
        <f t="array" aca="1" ref="G42" ca="1">SUMPRODUCT(--(ISNA(MATCH(INDIRECT(B42,FALSE),INDIRECT(F42,TRUE),0))))</f>
        <v>0</v>
      </c>
      <c r="H42" s="103">
        <f t="shared" ref="H42:H43" ca="1" si="15">G42-J42</f>
        <v>-2</v>
      </c>
      <c r="I42" s="104">
        <f t="shared" ca="1" si="3"/>
        <v>0</v>
      </c>
      <c r="J42" s="100">
        <f t="shared" ca="1" si="4"/>
        <v>2</v>
      </c>
      <c r="K42" s="100">
        <f t="shared" ca="1" si="2"/>
        <v>0</v>
      </c>
    </row>
    <row r="43" spans="1:11">
      <c r="A43" s="100" t="str">
        <f>INPUT_DATA[[#Headers],[Does the contractual arrangement comply with the relevant rules and requirements (e.g. FCA rules such as PS21/3, PRA rules such as SS2/21 and FMI rules etc.)]]</f>
        <v>Does the contractual arrangement comply with the relevant rules and requirements (e.g. FCA rules such as PS21/3, PRA rules such as SS2/21 and FMI rules etc.)</v>
      </c>
      <c r="B43" s="100" t="str">
        <f t="shared" si="0"/>
        <v>INPUT_DATA[Does the contractual arrangement comply with the relevant rules and requirements (e.g. FCA rules such as PS21/3, PRA rules such as SS2/21 and FMI rules etc.)]</v>
      </c>
      <c r="C43" s="100" t="s">
        <v>579</v>
      </c>
      <c r="D43" s="100">
        <f t="shared" ca="1" si="10"/>
        <v>2</v>
      </c>
      <c r="E43" s="100" t="s">
        <v>573</v>
      </c>
      <c r="F43" s="100" t="s">
        <v>595</v>
      </c>
      <c r="G43" s="100" cm="1">
        <f t="array" aca="1" ref="G43" ca="1">SUMPRODUCT(--(ISNA(MATCH(INDIRECT(B43,FALSE),INDIRECT(F43,TRUE),0))))</f>
        <v>0</v>
      </c>
      <c r="H43" s="103">
        <f t="shared" ca="1" si="15"/>
        <v>-2</v>
      </c>
      <c r="I43" s="104">
        <f t="shared" ca="1" si="3"/>
        <v>0</v>
      </c>
      <c r="J43" s="100">
        <f t="shared" ca="1" si="4"/>
        <v>2</v>
      </c>
      <c r="K43" s="100">
        <f t="shared" ca="1" si="2"/>
        <v>0</v>
      </c>
    </row>
    <row r="44" spans="1:11">
      <c r="A44" s="100" t="str">
        <f>INPUT_DATA[[#Headers],[Please summarise how the assurance is obtained and if any gaps are identified, please specify when and how these will be resolved.]]</f>
        <v>Please summarise how the assurance is obtained and if any gaps are identified, please specify when and how these will be resolved.</v>
      </c>
      <c r="B44" s="100" t="str">
        <f t="shared" si="0"/>
        <v>INPUT_DATA[Please summarise how the assurance is obtained and if any gaps are identified, please specify when and how these will be resolved.]</v>
      </c>
      <c r="C44" t="s">
        <v>589</v>
      </c>
      <c r="D44" s="100" cm="1">
        <f t="array" aca="1" ref="D44" ca="1">SUMPRODUCT((INDIRECT(B43)="No")*(INDIRECT(B44)=""))</f>
        <v>0</v>
      </c>
      <c r="E44" s="100" t="s">
        <v>480</v>
      </c>
      <c r="F44" s="100"/>
      <c r="G44" s="100"/>
      <c r="H44" s="103" cm="1">
        <f t="array" aca="1" ref="H44" ca="1">COUNTA(INDIRECT(B44))-SUMPRODUCT(--ISTEXT(INDIRECT(B44)))</f>
        <v>0</v>
      </c>
      <c r="I44" s="104">
        <f t="shared" ca="1" si="3"/>
        <v>0</v>
      </c>
      <c r="J44" s="100">
        <f t="shared" ca="1" si="4"/>
        <v>2</v>
      </c>
      <c r="K44" s="100">
        <f t="shared" ca="1" si="2"/>
        <v>0</v>
      </c>
    </row>
    <row r="45" spans="1:11">
      <c r="A45" s="100" t="str">
        <f>INPUT_DATA[[#Headers],[Has this contractual arrangement been reviewed and signed off by an SMF holder or an accountable person of an FMI?]]</f>
        <v>Has this contractual arrangement been reviewed and signed off by an SMF holder or an accountable person of an FMI?</v>
      </c>
      <c r="B45" s="100" t="str">
        <f t="shared" si="0"/>
        <v>INPUT_DATA[Has this contractual arrangement been reviewed and signed off by an SMF holder or an accountable person of an FMI?]</v>
      </c>
      <c r="C45" s="100" t="s">
        <v>579</v>
      </c>
      <c r="D45" s="100">
        <f t="shared" ref="D45" ca="1" si="16">IF(C45="Mandatory", COUNTBLANK(INDIRECT(B45, TRUE)), 0)</f>
        <v>2</v>
      </c>
      <c r="E45" s="100" t="s">
        <v>573</v>
      </c>
      <c r="F45" s="100" t="s">
        <v>596</v>
      </c>
      <c r="G45" s="100" cm="1">
        <f t="array" aca="1" ref="G45" ca="1">SUMPRODUCT(--(ISNA(MATCH(INDIRECT(B45,FALSE),INDIRECT(F45,TRUE),0))))</f>
        <v>0</v>
      </c>
      <c r="H45" s="103">
        <f t="shared" ref="H45" ca="1" si="17">G45-J45</f>
        <v>-2</v>
      </c>
      <c r="I45" s="104">
        <f t="shared" ca="1" si="3"/>
        <v>0</v>
      </c>
      <c r="J45" s="100">
        <f t="shared" ca="1" si="4"/>
        <v>2</v>
      </c>
      <c r="K45" s="100">
        <f t="shared" ca="1" si="2"/>
        <v>0</v>
      </c>
    </row>
    <row r="46" spans="1:11">
      <c r="A46" s="100" t="str">
        <f>INPUT_DATA[[#Headers],[If not, which governance committee reviewed it?]]</f>
        <v>If not, which governance committee reviewed it?</v>
      </c>
      <c r="B46" s="100" t="str">
        <f t="shared" si="0"/>
        <v>INPUT_DATA[If not, which governance committee reviewed it?]</v>
      </c>
      <c r="C46" t="s">
        <v>589</v>
      </c>
      <c r="D46" s="100" cm="1">
        <f t="array" aca="1" ref="D46" ca="1">SUMPRODUCT((INDIRECT(B45)="No")*(INDIRECT(B46)=""))</f>
        <v>0</v>
      </c>
      <c r="E46" s="100" t="s">
        <v>480</v>
      </c>
      <c r="F46" s="100"/>
      <c r="G46" s="100"/>
      <c r="H46" s="103" cm="1">
        <f t="array" aca="1" ref="H46" ca="1">COUNTA(INDIRECT(B46))-SUMPRODUCT(--ISTEXT(INDIRECT(B46)))</f>
        <v>0</v>
      </c>
      <c r="I46" s="104">
        <f t="shared" ca="1" si="3"/>
        <v>0</v>
      </c>
      <c r="J46" s="100">
        <f t="shared" ca="1" si="4"/>
        <v>2</v>
      </c>
      <c r="K46" s="100">
        <f t="shared" ca="1" si="2"/>
        <v>0</v>
      </c>
    </row>
    <row r="47" spans="1:11">
      <c r="A47" s="100" t="str">
        <f>INPUT_DATA[[#Headers],[Date of Governance Approval]]</f>
        <v>Date of Governance Approval</v>
      </c>
      <c r="B47" s="100" t="str">
        <f t="shared" si="0"/>
        <v>INPUT_DATA[Date of Governance Approval]</v>
      </c>
      <c r="C47" s="100" t="s">
        <v>579</v>
      </c>
      <c r="D47" s="100">
        <f t="shared" ref="D47:D50" ca="1" si="18">IF(C47="Mandatory", COUNTBLANK(INDIRECT(B47, TRUE)), 0)</f>
        <v>2</v>
      </c>
      <c r="E47" s="100" t="s">
        <v>584</v>
      </c>
      <c r="F47" s="100"/>
      <c r="G47" s="100"/>
      <c r="H47" s="103" cm="1">
        <f t="array" aca="1" ref="H47" ca="1">COUNTA(INDIRECT(B47))-SUMPRODUCT(--(ISNUMBER(--LEFT(INDIRECT(B47),4)))*--(MID(INDIRECT(B47),5,1)="-")*--(ISNUMBER(--MID(INDIRECT(B47),6,2)))*--(MID(INDIRECT(B47),8,1)="-")*--(ISNUMBER(--RIGHT(INDIRECT(B47),2))))</f>
        <v>0</v>
      </c>
      <c r="I47" s="104">
        <f t="shared" ca="1" si="3"/>
        <v>0</v>
      </c>
      <c r="J47" s="100">
        <f t="shared" ca="1" si="4"/>
        <v>2</v>
      </c>
      <c r="K47" s="100">
        <f t="shared" ca="1" si="2"/>
        <v>0</v>
      </c>
    </row>
    <row r="48" spans="1:11">
      <c r="A48" s="100" t="str">
        <f>INPUT_DATA[[#Headers],[Substitutability of the service provider]]</f>
        <v>Substitutability of the service provider</v>
      </c>
      <c r="B48" s="100" t="str">
        <f t="shared" si="0"/>
        <v>INPUT_DATA[Substitutability of the service provider]</v>
      </c>
      <c r="C48" s="100" t="s">
        <v>579</v>
      </c>
      <c r="D48" s="100">
        <f t="shared" ca="1" si="18"/>
        <v>2</v>
      </c>
      <c r="E48" s="100" t="s">
        <v>573</v>
      </c>
      <c r="F48" s="100" t="s">
        <v>597</v>
      </c>
      <c r="G48" s="100" cm="1">
        <f t="array" aca="1" ref="G48" ca="1">SUMPRODUCT(--(ISNA(MATCH(INDIRECT(B48,FALSE),INDIRECT(F48,TRUE),0))))</f>
        <v>0</v>
      </c>
      <c r="H48" s="103">
        <f t="shared" ref="H48:H50" ca="1" si="19">G48-J48</f>
        <v>-2</v>
      </c>
      <c r="I48" s="104">
        <f t="shared" ca="1" si="3"/>
        <v>0</v>
      </c>
      <c r="J48" s="100">
        <f t="shared" ca="1" si="4"/>
        <v>2</v>
      </c>
      <c r="K48" s="100">
        <f t="shared" ca="1" si="2"/>
        <v>0</v>
      </c>
    </row>
    <row r="49" spans="1:11">
      <c r="A49" s="100" t="str">
        <f>INPUT_DATA[[#Headers],[Ability of reintegration of the service]]</f>
        <v>Ability of reintegration of the service</v>
      </c>
      <c r="B49" s="100" t="str">
        <f t="shared" si="0"/>
        <v>INPUT_DATA[Ability of reintegration of the service]</v>
      </c>
      <c r="C49" s="100" t="s">
        <v>579</v>
      </c>
      <c r="D49" s="100">
        <f t="shared" ca="1" si="18"/>
        <v>2</v>
      </c>
      <c r="E49" s="100" t="s">
        <v>573</v>
      </c>
      <c r="F49" s="100" t="s">
        <v>598</v>
      </c>
      <c r="G49" s="100" cm="1">
        <f t="array" aca="1" ref="G49" ca="1">SUMPRODUCT(--(ISNA(MATCH(INDIRECT(B49,FALSE),INDIRECT(F49,TRUE),0))))</f>
        <v>0</v>
      </c>
      <c r="H49" s="103">
        <f t="shared" ca="1" si="19"/>
        <v>-2</v>
      </c>
      <c r="I49" s="104">
        <f t="shared" ca="1" si="3"/>
        <v>0</v>
      </c>
      <c r="J49" s="100">
        <f t="shared" ca="1" si="4"/>
        <v>2</v>
      </c>
      <c r="K49" s="100">
        <f t="shared" ca="1" si="2"/>
        <v>0</v>
      </c>
    </row>
    <row r="50" spans="1:11">
      <c r="A50" s="100" t="str">
        <f>INPUT_DATA[[#Headers],[Impact of discontinuing the contractual arrangement]]</f>
        <v>Impact of discontinuing the contractual arrangement</v>
      </c>
      <c r="B50" s="100" t="str">
        <f t="shared" si="0"/>
        <v>INPUT_DATA[Impact of discontinuing the contractual arrangement]</v>
      </c>
      <c r="C50" s="100" t="s">
        <v>579</v>
      </c>
      <c r="D50" s="100">
        <f t="shared" ca="1" si="18"/>
        <v>2</v>
      </c>
      <c r="E50" s="100" t="s">
        <v>573</v>
      </c>
      <c r="F50" s="100" t="s">
        <v>599</v>
      </c>
      <c r="G50" s="100" cm="1">
        <f t="array" aca="1" ref="G50" ca="1">SUMPRODUCT(--(ISNA(MATCH(INDIRECT(B50,FALSE),INDIRECT(F50,TRUE),0))))</f>
        <v>0</v>
      </c>
      <c r="H50" s="103">
        <f t="shared" ca="1" si="19"/>
        <v>-2</v>
      </c>
      <c r="I50" s="104">
        <f t="shared" ca="1" si="3"/>
        <v>0</v>
      </c>
      <c r="J50" s="100">
        <f t="shared" ca="1" si="4"/>
        <v>2</v>
      </c>
      <c r="K50" s="100">
        <f t="shared" ca="1" si="2"/>
        <v>0</v>
      </c>
    </row>
  </sheetData>
  <conditionalFormatting sqref="D5:D50 H5:H50">
    <cfRule type="cellIs" dxfId="2" priority="3" operator="greaterThan">
      <formula>0</formula>
    </cfRule>
  </conditionalFormatting>
  <conditionalFormatting sqref="D5:D50">
    <cfRule type="cellIs" dxfId="1" priority="2" operator="equal">
      <formula>0</formula>
    </cfRule>
  </conditionalFormatting>
  <conditionalFormatting sqref="H5:H50">
    <cfRule type="cellIs" dxfId="0" priority="1"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Corporate Documents</TermName>
          <TermId xmlns="http://schemas.microsoft.com/office/infopath/2007/PartnerControls">c940c4d1-7a9e-42e1-9573-03f9b6dc2299</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b872f8d4c47d492bb27162069d0c98ec xmlns="964f0a7c-bcf0-4337-b577-3747e0a5c4bc">
      <Terms xmlns="http://schemas.microsoft.com/office/infopath/2007/PartnerControls">
        <TermInfo xmlns="http://schemas.microsoft.com/office/infopath/2007/PartnerControls">
          <TermName xmlns="http://schemas.microsoft.com/office/infopath/2007/PartnerControls">Project management</TermName>
          <TermId xmlns="http://schemas.microsoft.com/office/infopath/2007/PartnerControls">fa76201c-b8b0-4557-8cd6-dde0de4ea1e7</TermId>
        </TermInfo>
      </Terms>
    </b872f8d4c47d492bb27162069d0c98ec>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45</Value>
      <Value>30</Value>
      <Value>1</Value>
      <Value>3</Value>
    </TaxCatchAll>
    <fca_mig_stage_2 xmlns="964f0a7c-bcf0-4337-b577-3747e0a5c4bc" xsi:nil="true"/>
    <fca_prop_ret_label xmlns="http://schemas.microsoft.com/sharepoint/v3" xsi:nil="true"/>
    <lcf76f155ced4ddcb4097134ff3c332f xmlns="d6e8714a-3a42-4412-8345-1b158944c1bb">
      <Terms xmlns="http://schemas.microsoft.com/office/infopath/2007/PartnerControls"/>
    </lcf76f155ced4ddcb4097134ff3c332f>
    <fca_livelink_recstatus xmlns="http://schemas.microsoft.com/sharepoint/v3">FCA Official</fca_livelink_recstatus>
    <fca_retention_trg_date xmlns="http://schemas.microsoft.com/sharepoint/v3" xsi:nil="true"/>
    <fca_livelink_recstatus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mig_partial_path xmlns="http://schemas.microsoft.com/sharepoint/v3" xsi:nil="true"/>
    <_dlc_DocId xmlns="964f0a7c-bcf0-4337-b577-3747e0a5c4bc">MJPKCWF572N4-1675899033-31941</_dlc_DocId>
    <_dlc_DocIdPersistId xmlns="964f0a7c-bcf0-4337-b577-3747e0a5c4bc">true</_dlc_DocIdPersistId>
    <_dlc_DocIdUrl xmlns="964f0a7c-bcf0-4337-b577-3747e0a5c4bc">
      <Url>https://thefca.sharepoint.com/sites/TecResAndCyb/_layouts/15/DocIdRedir.aspx?ID=MJPKCWF572N4-1675899033-31941</Url>
      <Description>MJPKCWF572N4-1675899033-31941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upervision Regulatory Projects Document" ma:contentTypeID="0x0101005A9549D9A06FAF49B2796176C16A6E11190500C468DBC2C7837D4BBDE3E35596A43864" ma:contentTypeVersion="69" ma:contentTypeDescription="Supervision Regulatory Projects Document" ma:contentTypeScope="" ma:versionID="d97cce5355be386b131f35653180d01f">
  <xsd:schema xmlns:xsd="http://www.w3.org/2001/XMLSchema" xmlns:xs="http://www.w3.org/2001/XMLSchema" xmlns:p="http://schemas.microsoft.com/office/2006/metadata/properties" xmlns:ns1="http://schemas.microsoft.com/sharepoint/v3" xmlns:ns2="964f0a7c-bcf0-4337-b577-3747e0a5c4bc" xmlns:ns3="d6e8714a-3a42-4412-8345-1b158944c1bb" targetNamespace="http://schemas.microsoft.com/office/2006/metadata/properties" ma:root="true" ma:fieldsID="a44a6b5ee788ea129ba98bf378fed98b" ns1:_="" ns2:_="" ns3:_="">
    <xsd:import namespace="http://schemas.microsoft.com/sharepoint/v3"/>
    <xsd:import namespace="964f0a7c-bcf0-4337-b577-3747e0a5c4bc"/>
    <xsd:import namespace="d6e8714a-3a42-4412-8345-1b158944c1bb"/>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kb78ecf289e843dd902f09853b2b2261"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Location" minOccurs="0"/>
                <xsd:element ref="ns2:b872f8d4c47d492bb27162069d0c98ec" minOccurs="0"/>
                <xsd:element ref="ns2:fca_livelink_local_metadata" minOccurs="0"/>
                <xsd:element ref="ns1:fca_livelink_accessed_date" minOccurs="0"/>
                <xsd:element ref="ns2:fca_mig_stage" minOccurs="0"/>
                <xsd:element ref="ns3:MediaServiceObjectDetectorVersions" minOccurs="0"/>
                <xsd:element ref="ns3:MediaServiceSearchProperties"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41"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83b2b8c-b4af-4a7d-aac3-0bdb5ebb29c3}"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83b2b8c-b4af-4a7d-aac3-0bdb5ebb29c3}"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kb78ecf289e843dd902f09853b2b2261" ma:index="29" ma:taxonomy="true" ma:internalName="kb78ecf289e843dd902f09853b2b2261" ma:taxonomyFieldName="fca_project_status_txnmy" ma:displayName="Project Status" ma:readOnly="false"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b872f8d4c47d492bb27162069d0c98ec" ma:index="38" nillable="true" ma:taxonomy="true" ma:internalName="b872f8d4c47d492bb27162069d0c98ec" ma:taxonomyFieldName="fca_project_work" ma:displayName="Project Work" ma:readOnly="false" ma:fieldId="{b872f8d4-c47d-492b-b271-62069d0c98ec}" ma:sspId="141bad0b-5ec6-4ecd-811e-f9d8ff358b9c" ma:termSetId="be881da1-d327-4f32-a7b3-dec8a5ce236a" ma:anchorId="00000000-0000-0000-0000-000000000000" ma:open="false" ma:isKeyword="false">
      <xsd:complexType>
        <xsd:sequence>
          <xsd:element ref="pc:Terms" minOccurs="0" maxOccurs="1"/>
        </xsd:sequence>
      </xsd:complexType>
    </xsd:element>
    <xsd:element name="fca_livelink_local_metadata" ma:index="40" nillable="true" ma:displayName="Local Livelink Metadata" ma:internalName="fca_livelink_local_metadata">
      <xsd:simpleType>
        <xsd:restriction base="dms:Note">
          <xsd:maxLength value="255"/>
        </xsd:restriction>
      </xsd:simpleType>
    </xsd:element>
    <xsd:element name="fca_mig_stage" ma:index="42" nillable="true" ma:displayName="Migration Stage" ma:default="0" ma:internalName="fca_mig_stag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6e8714a-3a42-4412-8345-1b158944c1bb" elementFormDefault="qualified">
    <xsd:import namespace="http://schemas.microsoft.com/office/2006/documentManagement/types"/>
    <xsd:import namespace="http://schemas.microsoft.com/office/infopath/2007/PartnerControls"/>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CR" ma:index="35" nillable="true" ma:displayName="Extracted Text" ma:internalName="MediaServiceOCR" ma:readOnly="true">
      <xsd:simpleType>
        <xsd:restriction base="dms:Note">
          <xsd:maxLength value="255"/>
        </xsd:restriction>
      </xsd:simpleType>
    </xsd:element>
    <xsd:element name="MediaServiceLocation" ma:index="36" nillable="true" ma:displayName="Location" ma:internalName="MediaServiceLocation" ma:readOnly="true">
      <xsd:simpleType>
        <xsd:restriction base="dms:Text"/>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element name="lcf76f155ced4ddcb4097134ff3c332f" ma:index="47" nillable="true" ma:taxonomy="true" ma:internalName="lcf76f155ced4ddcb4097134ff3c332f" ma:taxonomyFieldName="MediaServiceImageTags" ma:displayName="Image Tags" ma:readOnly="false" ma:fieldId="{5cf76f15-5ced-4ddc-b409-7134ff3c332f}" ma:taxonomyMulti="true" ma:sspId="141bad0b-5ec6-4ecd-811e-f9d8ff358b9c"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41bad0b-5ec6-4ecd-811e-f9d8ff358b9c" ContentTypeId="0x0101005A9549D9A06FAF49B2796176C16A6E111905" PreviousValue="false"/>
</file>

<file path=customXml/item6.xml>��< ? x m l   v e r s i o n = " 1 . 0 "   e n c o d i n g = " u t f - 1 6 " ? > < D a t a M a s h u p   x m l n s = " h t t p : / / s c h e m a s . m i c r o s o f t . c o m / D a t a M a s h u p " > A A A A A E k H A A B Q S w M E F A A C A A g A O F l N W 4 B I i + q n A A A A 9 w A A A B I A H A B D b 2 5 m a W c v U G F j a 2 F n Z S 5 4 b W w g o h g A K K A U A A A A A A A A A A A A A A A A A A A A A A A A A A A A h Y + x C s I w G I R f p W R v k k Z F K X 9 T 0 M H F g i C I a 0 h j G 2 x T a V L T d 3 P w k X w F K 1 p 1 c 7 y 7 7 + D u f r 1 B 2 t d V c F G t 1 Y 1 J U I Q p C p S R T a 5 N k a D O H c M F S j l s h T y J Q g U D b G z c W 5 2 g 0 r l z T I j 3 H v s J b t q C M E o j c s g 2 O 1 m q W o T a W C e M V O j T y v + 3 E I f 9 a w x n O J r O c E T Z H F M g o w u Z N l + C D Y O f 6 Y 8 J q 6 5 y X a u 4 M u F 6 C W S U Q N 4 n + A N Q S w M E F A A C A A g A O F l N 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h Z T V s M c 3 B / Q A Q A A G Y M A A A T A B w A R m 9 y b X V s Y X M v U 2 V j d G l v b j E u b S C i G A A o o B Q A A A A A A A A A A A A A A A A A A A A A A A A A A A C d V t t u 2 0 Y Q f T f g f x g o L z K g y J f 2 L Q g K R Y 5 a A 7 U j W E r y E A T F k h x S C y 9 3 m b 1 I F g x / T f + k X 9 a Z p W k r o m i p 9 Y M s 7 c 7 l z O z M m X G Y e m k 0 z O r / 5 + + O j 4 6 P 3 E J Y z O D q Z v p 5 / t f l a D 6 C 9 6 D Q H x 8 B / c 1 M s C n S y c f 7 F N V w H K x F 7 b 8 a e 5 c Y c 9 c / e f h 2 I 0 p 8 3 5 u L R O G v v e + P 3 8 Z G e x L 5 P q g N v O m N F 0 I X 5 G C + r r B H l q L o c G 6 F d r m x 5 d i o U G q + d P 3 a 2 + D h o X c p v I C J R J W 5 3 g A 8 3 Y L Q 6 8 c B P P T Y g R W p D 0 L B y F o 2 X p J D u M U c C R y h v Q l l g n Z b 7 0 8 s S E M T X D A 5 O L R L S b K V N U u Z d U l / 1 F 7 6 N V x l 5 E D m E i 0 Y C 5 + 1 / B F w 8 / B N X + U n 8 W P b z J U D v 0 C 4 n k 8 h 3 c A t N n C b 4 B 3 H L X X B 1 r X R b z e O f t u 2 y J n a E U A G L d d 5 d N 3 l V j q g S k i V C d k A K o X C I T g v P N Z a f A 4 Z V s q s o 3 h p M l Q t H 7 O F s Z 7 E X G p l F U u L k B G i L K T + d B t h S z l U l V p D u h B S A w G 7 4 w x s C 1 0 y I j K a m r L k x 6 1 T 9 n p o X T Y a Q J u 2 t m V v 8 N 4 / G w a q J 1 y R 9 S x a s I A 6 i 9 9 b W s b H S N F K k w G V d c S 3 r 8 Z 2 a + X S l q 1 H p / P C L N F q z p E S q z 0 p 2 N a / p e e l x 2 E X J c G 3 U i i q 6 6 4 8 s e H S O A 4 / j W / / o g L C O X R u l 4 9 J 0 D W 7 p C R e G N s 2 b 9 C 9 + m 6 O C o L r S W i Q J X 8 T d J g E J z W 5 b L L Z a g i q 8 z W 6 A a w W M l 2 8 o g j Z P v 8 N g E 7 g 2 w / 6 g p h s W g R U P 9 X n 1 T O W D w 2 W W V c Q Z c X 1 N j c K C Q + 5 e A v T 2 x H M R I 6 c d C o 7 4 k a d s Y 0 D V S d S 0 y 9 6 N Z h 5 k c h d 7 9 2 h O T V K p m t Y G M U h T q 3 x 9 b g 4 Q H 0 y H t H n W E n O A s 2 V V i F 3 6 l w L e 4 f E S j Q 8 C n s Y 1 g 9 E G V S P M L m + I v I v g h L e t H p s T G n z d k 3 V Q c M h v k r G o 4 X Y z 5 F 0 m 5 T a 8 s 2 j k w p R o K Q m J L L N r W n F N t K a K 6 q Z T / B F K B o T / X / + P j s 7 c 6 3 J 0 N V s V r q 7 V 7 r s U / B E X / 9 H c x x Z z w s K L j H 3 k Q v 2 a H R B F C G T / w X Y T v n G e P 5 c p x l l K 6 N C L Z i b X z F / o M b z 5 F j T M l C H e q i H D Z W + 1 K k i / E S 7 U v O + I i L H O U w D l + n J H g z 7 K I c 8 8 g x c S b + I c p Y o Z M m M Y Y M i V W 5 8 i z + C t F H c Q R + H x T C 2 T C 3 g A n E e 9 c B 0 d n F + + s s g 9 u / P N 7 P Z x e n F e b T E j V J f o k + H r Y q c P i 0 B o S w F x Y 7 E A K s I i i o k 1 E 3 H S 0 P i a V 5 T C 7 B F m b M 2 F K I i r N Q v s t m J N n a K C l O Z x 4 b S U e f J K l 2 t p F K Q c N D O q C V m w 2 1 E f w j O H j n t S l + C Z N T i U u L q C Z G T B Y M z e Q 4 J E y f M r i c N l V H F 0 4 F I U + 5 x 3 k J 5 9 L p 6 a a E L S s + u 4 a K N b 4 Z L P Y J j J n i H k N 4 j v r i X v q X e 1 O D v L 4 q j i q e H U O 1 t K H G 0 b I a G r J t G 2 r d E j F 7 E L d b 0 K Z p N b E O / g 0 9 J K J O O 0 y t 1 4 C I / c K l 4 P D k + k n r n i v / u X 1 B L A Q I t A B Q A A g A I A D h Z T V u A S I v q p w A A A P c A A A A S A A A A A A A A A A A A A A A A A A A A A A B D b 2 5 m a W c v U G F j a 2 F n Z S 5 4 b W x Q S w E C L Q A U A A I A C A A 4 W U 1 b D 8 r p q 6 Q A A A D p A A A A E w A A A A A A A A A A A A A A A A D z A A A A W 0 N v b n R l b n R f V H l w Z X N d L n h t b F B L A Q I t A B Q A A g A I A D h Z T V s M c 3 B / Q A Q A A G Y M A A A T A A A A A A A A A A A A A A A A A O Q B A A B G b 3 J t d W x h c y 9 T Z W N 0 a W 9 u M S 5 t U E s F B g A A A A A D A A M A w g A A A H E G 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q o 5 A A A A A A A A i D k 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l O U F V U X 0 R B V E E 8 L 0 l 0 Z W 1 Q Y X R o P j w v S X R l b U x v Y 2 F 0 a W 9 u P j x T d G F i b G V F b n R y a W V z P j x F b n R y e S B U e X B l P S J G a W x s Z W R D b 2 1 w b G V 0 Z V J l c 3 V s d F R v V 2 9 y a 3 N o Z W V 0 I i B W Y W x 1 Z T 0 i b D E i I C 8 + P E V u d H J 5 I F R 5 c G U 9 I k Z p b G x F b m F i b G V k I i B W Y W x 1 Z T 0 i b D A i I C 8 + P E V u d H J 5 I F R 5 c G U 9 I k Z p b G x P Y m p l Y 3 R U e X B l I i B W Y W x 1 Z T 0 i c 0 N v b m 5 l Y 3 R p b 2 5 P b m x 5 I i A v P j x F b n R y e S B U e X B l P S J G a W x s V G 9 E Y X R h T W 9 k Z W x F b m F i b G V k I i B W Y W x 1 Z T 0 i b D A i I C 8 + P E V u d H J 5 I F R 5 c G U 9 I k l z U H J p d m F 0 Z S I g V m F s d W U 9 I m w w I i A v P j x F b n R y e S B U e X B l P S J G a W x s Q 2 9 1 b n Q i I F Z h b H V l P S J s M S I g L z 4 8 R W 5 0 c n k g V H l w Z T 0 i Q W R k Z W R U b 0 R h d G F N b 2 R l b C I g V m F s d W U 9 I m w w I i A v P j x F b n R y e S B U e X B l P S J R d W V y e U l E I i B W Y W x 1 Z T 0 i c z B m O W M 1 N j k z L T M 5 N W I t N D Y 1 Y y 1 h Y m Y x L W U 4 N T k 2 M j E x Y T k 0 Y i I g L z 4 8 R W 5 0 c n k g V H l w Z T 0 i R m l s b E V y c m 9 y Q 2 9 k Z S I g V m F s d W U 9 I n N V b m t u b 3 d u I i A v P j x F b n R y e S B U e X B l P S J G a W x s R X J y b 3 J D b 3 V u d C I g V m F s d W U 9 I m w w I i A v P j x F b n R y e S B U e X B l P S J G a W x s T G F z d F V w Z G F 0 Z W Q i I F Z h b H V l P S J k M j A y N S 0 x M C 0 x M 1 Q x M D o w O T o w M S 4 y M D I y M D E 2 W i I g L z 4 8 R W 5 0 c n k g V H l w Z T 0 i R m l s b E N v b H V t b l R 5 c G V z I i B W Y W x 1 Z T 0 i c 0 F B Q U F B Q U F B Q U F B Q U F B Q U F B Q U F B Q U F B Q U F B Q U F B Q U F B Q U F B Q U F B Q U F B Q U F B Q U F B Q U F B Q U F B Q U F B Q U F B Q U F B Q T 0 i I C 8 + P E V u d H J 5 I F R 5 c G U 9 I k Z p b G x D b 2 x 1 b W 5 O Y W 1 l c y I g V m F s d W U 9 I n N b J n F 1 b 3 Q 7 R G F 0 Y S B G a W V s Z H M m c X V v d D s s J n F 1 b 3 Q 7 Q 2 9 u d H J h Y 3 R 1 Y W w g Q X J y Y W 5 n Z W 1 l b n Q g U m V m Z X J l b m N l I E 5 1 b W J l c i Z x d W 9 0 O y w m c X V v d D t M Z W d h b C B u Y W 1 l I G 9 m I H N l c n Z p Y 2 U g c H J v d m l k Z X I m c X V v d D s s J n F 1 b 3 Q 7 T G V n Y W w g R W 5 0 a X R 5 I E l k Z W 5 0 a W Z p Z X I g b 3 I g V W 5 p c X V l I E l k Z W 5 0 a W Z p Z X I g X G 5 c b i Z x d W 9 0 O y w m c X V v d D t J c y B 0 a G U g T V R Q I G N v b n R y Y W N 0 d W F s I G F y c m F u Z 2 V t Z W 5 0 I G 9 1 d H N v d X J j a W 5 n I G 9 y I G 5 v b i 1 v d X R z b 3 V y Y 2 l u Z z 8 m c X V v d D s s J n F 1 b 3 Q 7 V H l w Z S B v Z i B z Z X J 2 a W N l I H B y b 3 Z p Z G V k I C Z x d W 9 0 O y w m c X V v d D t J Z i B 0 a G U g Y 2 9 u d H J h Y 3 R 1 Y W w g Y X J y Y W 5 n Z W 1 l b n Q g a X M g b 2 4 g Y 2 x v d W Q s I H B s Z W F z Z S B z d G F 0 Z S B 0 a G U g Y 2 x v d W Q g Z G V w b G 9 5 b W V u d C B t b 2 R l b C A m c X V v d D s s J n F 1 b 3 Q 7 U 2 h v c n Q g Z G V z Y 3 J p c H R p b 2 4 g b 2 Y g c H J v Z H V j d C 9 z Z X J 2 a W N l I H B y b 3 Z p Z G V k J n F 1 b 3 Q 7 L C Z x d W 9 0 O 1 N 1 c H B s e S B j a G F p b i B y Y W 5 r a W 5 n I C Z x d W 9 0 O y w m c X V v d D t E Y X R l I G 9 m I G N v b W 1 l b m N l b W V u d C B v Z i B 0 a G U g Y 2 9 u d H J h Y 3 R 1 Y W w g Y X J y Y W 5 n Z W 1 l b n Q g J n F 1 b 3 Q 7 L C Z x d W 9 0 O 0 R h d G U g b 2 Y g c 2 V y d m l j Z S B j b 2 1 t Z W 5 j Z W 1 l b n Q m c X V v d D s s J n F 1 b 3 Q 7 T m V 4 d C B j b 2 5 0 c m F j d C B y Z W 5 l d 2 F s I G R h d G U g b 3 I g Z W 5 k I G R h d G U m c X V v d D s s J n F 1 b 3 Q 7 T m 9 0 a W N l I H B l c m l v Z C B m b 3 I g d G h l I H N l c n Z p Y 2 U g c H J v d m l k Z X I m c X V v d D s s J n F 1 b 3 Q 7 T m 9 0 a W N l I H B l c m l v Z C B m b 3 I g d G h l I G Z p c m 0 m c X V v d D s s J n F 1 b 3 Q 7 V G h l I G d v d m V y b m l u Z y B s Y X c g b 2 Y g d G h l I G N v b n R y Y W N 0 d W F s I G F y c m F u Z 2 V t Z W 5 0 J n F 1 b 3 Q 7 L C Z x d W 9 0 O 1 J l Y X N v b i B m b 3 I g b W F 0 Z X J p Y W x p d H k m c X V v d D s s J n F 1 b 3 Q 7 R G F 0 Z S B v Z i B 0 a G U g b W 9 z d C B y Z W N l b n Q g b W F 0 Z X J p Y W x p d H k g Y X N z Z X N z b W V u d C Z x d W 9 0 O y w m c X V v d D t G d W 5 j d G l v b i B j Y X R l Z 2 9 y e S Z x d W 9 0 O y w m c X V v d D t E b 2 V z I H R o Z S B j b 2 5 0 c m F j d H V h b C B h c n J h b m d l b W V u d C B z d X B w b 3 J 0 I G F u I G l t c G 9 y d G F u d C B i d X N p b m V z c y B z Z X J 2 a W N l P y Z x d W 9 0 O y w m c X V v d D t J Z i B 5 Z X M s I H d o a W N o I G l t c G 9 y d G F u d C B i d X N p b m V z c y B z Z X J 2 a W N l I G R v Z X M g d G h l I G N v b n R y Y W N 0 d W F s I G F y c m F u Z 2 V t Z W 5 0 I C B z d X B w b 3 J 0 J n F 1 b 3 Q 7 L C Z x d W 9 0 O 0 R v Z X M g d G h l I H N l c n Z p Y 2 U g c H J v d m l k Z X I g c 3 V w c G 9 y d C B h I G N v c m U g Z W x l b W V u d C B v Z i B 0 a G U g S W 1 w b 3 J 0 Y W 5 0 I E J 1 c 2 l u Z X N z I F N l c n Z p Y 2 U / J n F 1 b 3 Q 7 L C Z x d W 9 0 O 0 l t c G F j d C B U b 2 x l c m F u Y 2 U g L S B Q U k E g U 2 F m Z X R 5 I G F u Z C B T b 3 V u Z G 5 l c 3 M m c X V v d D s s J n F 1 b 3 Q 7 S W 1 w Y W N 0 I F R v b G V y Y W 5 j Z S A t I F B S Q S B G a W 5 h b m N p Y W w g U 3 R h Y m l s a X R 5 J n F 1 b 3 Q 7 L C Z x d W 9 0 O 0 l t c G F j d C B U b 2 x l c m F u Y 2 U g L S B Q U k E g U G 9 s a W N 5 I G h v b G R l c i B Q c m 9 0 Z W N 0 a W 9 u J n F 1 b 3 Q 7 L C Z x d W 9 0 O 0 l t c G F j d C B U b 2 x l c m F u Y 2 U g L S B G Q 0 E g L S B D b G l l b n Q g a G F y b S Z x d W 9 0 O y w m c X V v d D t J b X B h Y 3 Q g V G 9 s Z X J h b m N l I C 0 g R k N B I C 0 g T W F y a 2 V 0 I G l u d G V n c m l 0 e S Z x d W 9 0 O y w m c X V v d D t J b X B h Y 3 Q g V G 9 s Z X J h b m N l I C 0 g Q m F u a y B h c y B G T U k g U m V n d W x h d G 9 y J n F 1 b 3 Q 7 L C Z x d W 9 0 O 0 N v d W 5 0 c n k g d 2 h l c m U g d G h l I G R h d G E g a X M g c 3 R v c m V k J n F 1 b 3 Q 7 L C Z x d W 9 0 O 0 N v d W 5 0 c n k g d 2 h l c m U g d G h l I H N l c n Z p Y 2 U g a X M g Z G V s a X Z l c m V k I G Z y b 2 0 m c X V v d D s s J n F 1 b 3 Q 7 Q W 5 u d W F s I E N v b n R y Y W N 0 I F Z h b H V l I C j C o z A w M H M p J n F 1 b 3 Q 7 L C Z x d W 9 0 O 0 R h d G U g b 2 Y g d G h l I G 1 v c 3 Q g c m V j Z W 5 0 I H J p c 2 s g Y X N z Z X N z b W V u d C Z x d W 9 0 O y w m c X V v d D t P d X R j b 2 1 l I G 9 m I H R o Z S B t b 3 N 0 I H J l Y 2 V u d C B y a X N r I G F z c 2 V z c 2 1 l b n Q m c X V v d D s s J n F 1 b 3 Q 7 Q 2 9 t b W V u d G F y e S B i b 3 g g Z m 9 y I H J p c 2 s g Y X N z Z X N z b W V u d C Z x d W 9 0 O y w m c X V v d D t E Y X R l I G 9 m I H R o Z S B t b 3 N 0 I H J l Y 2 V u d C B h d W R p d C Z x d W 9 0 O y w m c X V v d D t P d X R j b 2 1 l I G 9 m I H R o Z S B t b 3 N 0 I H J l Y 2 V u d C B h d W R p d C Z x d W 9 0 O y w m c X V v d D t E Y X R l I G 9 m I G Z p b m F u Y 2 l h b C B k d W U g Z G l s a W d l b m N l J n F 1 b 3 Q 7 L C Z x d W 9 0 O 0 9 1 d G N v b W U g b 2 Y g Z m l u Y W 5 j a W F s I G R 1 Z S B k a W x p Z 2 V u Y 2 U m c X V v d D s s J n F 1 b 3 Q 7 R G F 0 Z S B v Z i B j e W J l c i B y a X N r I G R 1 Z S B k a W x p Z 2 V u Y 2 U m c X V v d D s s J n F 1 b 3 Q 7 T 3 V 0 Y 2 9 t Z S B v Z i B j e W J l c i B y a X N r I C h p b m N s d W R p b m c g a W 5 m b 3 J t Y X R p b 2 4 g c 2 V j d X J p d H k p I G R 1 Z S B k a W x p Z 2 V u Y 2 U m c X V v d D s s J n F 1 b 3 Q 7 R G 9 l c y B 0 a G U g Y 2 9 u d H J h Y 3 R 1 Y W w g Y X J y Y W 5 n Z W 1 l b n Q g Y 2 9 t c G x 5 I H d p d G g g d G h l I H J l b G V 2 Y W 5 0 I H J 1 b G V z I G F u Z C B y Z X F 1 a X J l b W V u d H M g K G U u Z y 4 g R k N B I H J 1 b G V z I H N 1 Y 2 g g Y X M g U F M y M S 8 z L C B Q U k E g c n V s Z X M g c 3 V j a C B h c y B T U z I v M j E g Y W 5 k I E Z N S S B y d W x l c y B l d G M u K S Z x d W 9 0 O y w m c X V v d D t Q b G V h c 2 U g c 3 V t b W F y a X N l I G h v d y B 0 a G U g Y X N z d X J h b m N l I G l z I G 9 i d G F p b m V k I G F u Z C B p Z i B h b n k g Z 2 F w c y B h c m U g a W R l b n R p Z m l l Z C w g c G x l Y X N l I H N w Z W N p Z n k g d 2 h l b i B h b m Q g a G 9 3 I H R o Z X N l I H d p b G w g Y m U g c m V z b 2 x 2 Z W Q u J n F 1 b 3 Q 7 L C Z x d W 9 0 O 0 h h c y B 0 a G l z I G N v b n R y Y W N 0 d W F s I G F y c m F u Z 2 V t Z W 5 0 I G J l Z W 4 g c m V 2 a W V 3 Z W Q g Y W 5 k I H N p Z 2 5 l Z C B v Z m Y g Y n k g Y W 4 g U 0 1 G I G h v b G R l c i B v c i B h b i B h Y 2 N v d W 5 0 Y W J s Z S B w Z X J z b 2 4 g b 2 Y g Y W 4 g R k 1 J P y Z x d W 9 0 O y w m c X V v d D t J Z i B u b 3 Q s I H d o a W N o I G d v d m V y b m F u Y 2 U g Y 2 9 t b W l 0 d G V l I H J l d m l l d 2 V k I G l 0 P y Z x d W 9 0 O y w m c X V v d D t E Y X R l I G 9 m I E d v d m V y b m F u Y 2 U g Q X B w c m 9 2 Y W w m c X V v d D s s J n F 1 b 3 Q 7 U 3 V i c 3 R p d H V 0 Y W J p b G l 0 e S B v Z i B 0 a G U g c 2 V y d m l j Z S B w c m 9 2 a W R l c i Z x d W 9 0 O y w m c X V v d D t B Y m l s a X R 5 I G 9 m I H J l a W 5 0 Z W d y Y X R p b 2 4 g b 2 Y g d G h l I H N l c n Z p Y 2 U m c X V v d D s s J n F 1 b 3 Q 7 S W 1 w Y W N 0 I G 9 m I G R p c 2 N v b n R p b n V p b m c g d G h l I G N v b n R y Y W N 0 d W F s I G F y c m F u Z 2 V t Z W 5 0 J n F 1 b 3 Q 7 X S I g L z 4 8 R W 5 0 c n k g V H l w Z T 0 i R m l s b F N 0 Y X R 1 c y I g V m F s d W U 9 I n N D b 2 1 w b G V 0 Z S I g L z 4 8 R W 5 0 c n k g V H l w Z T 0 i U m V s Y X R p b 2 5 z a G l w S W 5 m b 0 N v b n R h a W 5 l c i I g V m F s d W U 9 I n N 7 J n F 1 b 3 Q 7 Y 2 9 s d W 1 u Q 2 9 1 b n Q m c X V v d D s 6 N D c s J n F 1 b 3 Q 7 a 2 V 5 Q 2 9 s d W 1 u T m F t Z X M m c X V v d D s 6 W 1 0 s J n F 1 b 3 Q 7 c X V l c n l S Z W x h d G l v b n N o a X B z J n F 1 b 3 Q 7 O l t d L C Z x d W 9 0 O 2 N v b H V t b k l k Z W 5 0 a X R p Z X M m c X V v d D s 6 W y Z x d W 9 0 O 1 N l Y 3 R p b 2 4 x L 0 l O U F V U X 0 R B V E E v Q X V 0 b 1 J l b W 9 2 Z W R D b 2 x 1 b W 5 z M S 5 7 R G F 0 Y S B G a W V s Z H M s M H 0 m c X V v d D s s J n F 1 b 3 Q 7 U 2 V j d G l v b j E v S U 5 Q V V R f R E F U Q S 9 B d X R v U m V t b 3 Z l Z E N v b H V t b n M x L n t D b 2 5 0 c m F j d H V h b C B B c n J h b m d l b W V u d C B S Z W Z l c m V u Y 2 U g T n V t Y m V y L D F 9 J n F 1 b 3 Q 7 L C Z x d W 9 0 O 1 N l Y 3 R p b 2 4 x L 0 l O U F V U X 0 R B V E E v Q X V 0 b 1 J l b W 9 2 Z W R D b 2 x 1 b W 5 z M S 5 7 T G V n Y W w g b m F t Z S B v Z i B z Z X J 2 a W N l I H B y b 3 Z p Z G V y L D J 9 J n F 1 b 3 Q 7 L C Z x d W 9 0 O 1 N l Y 3 R p b 2 4 x L 0 l O U F V U X 0 R B V E E v Q X V 0 b 1 J l b W 9 2 Z W R D b 2 x 1 b W 5 z M S 5 7 T G V n Y W w g R W 5 0 a X R 5 I E l k Z W 5 0 a W Z p Z X I g b 3 I g V W 5 p c X V l I E l k Z W 5 0 a W Z p Z X I g X G 5 c b i w z f S Z x d W 9 0 O y w m c X V v d D t T Z W N 0 a W 9 u M S 9 J T l B V V F 9 E Q V R B L 0 F 1 d G 9 S Z W 1 v d m V k Q 2 9 s d W 1 u c z E u e 0 l z I H R o Z S B N V F A g Y 2 9 u d H J h Y 3 R 1 Y W w g Y X J y Y W 5 n Z W 1 l b n Q g b 3 V 0 c 2 9 1 c m N p b m c g b 3 I g b m 9 u L W 9 1 d H N v d X J j a W 5 n P y w 0 f S Z x d W 9 0 O y w m c X V v d D t T Z W N 0 a W 9 u M S 9 J T l B V V F 9 E Q V R B L 0 F 1 d G 9 S Z W 1 v d m V k Q 2 9 s d W 1 u c z E u e 1 R 5 c G U g b 2 Y g c 2 V y d m l j Z S B w c m 9 2 a W R l Z C A s N X 0 m c X V v d D s s J n F 1 b 3 Q 7 U 2 V j d G l v b j E v S U 5 Q V V R f R E F U Q S 9 B d X R v U m V t b 3 Z l Z E N v b H V t b n M x L n t J Z i B 0 a G U g Y 2 9 u d H J h Y 3 R 1 Y W w g Y X J y Y W 5 n Z W 1 l b n Q g a X M g b 2 4 g Y 2 x v d W Q s I H B s Z W F z Z S B z d G F 0 Z S B 0 a G U g Y 2 x v d W Q g Z G V w b G 9 5 b W V u d C B t b 2 R l b C A s N n 0 m c X V v d D s s J n F 1 b 3 Q 7 U 2 V j d G l v b j E v S U 5 Q V V R f R E F U Q S 9 B d X R v U m V t b 3 Z l Z E N v b H V t b n M x L n t T a G 9 y d C B k Z X N j c m l w d G l v b i B v Z i B w c m 9 k d W N 0 L 3 N l c n Z p Y 2 U g c H J v d m l k Z W Q s N 3 0 m c X V v d D s s J n F 1 b 3 Q 7 U 2 V j d G l v b j E v S U 5 Q V V R f R E F U Q S 9 B d X R v U m V t b 3 Z l Z E N v b H V t b n M x L n t T d X B w b H k g Y 2 h h a W 4 g c m F u a 2 l u Z y A s O H 0 m c X V v d D s s J n F 1 b 3 Q 7 U 2 V j d G l v b j E v S U 5 Q V V R f R E F U Q S 9 B d X R v U m V t b 3 Z l Z E N v b H V t b n M x L n t E Y X R l I G 9 m I G N v b W 1 l b m N l b W V u d C B v Z i B 0 a G U g Y 2 9 u d H J h Y 3 R 1 Y W w g Y X J y Y W 5 n Z W 1 l b n Q g L D l 9 J n F 1 b 3 Q 7 L C Z x d W 9 0 O 1 N l Y 3 R p b 2 4 x L 0 l O U F V U X 0 R B V E E v Q X V 0 b 1 J l b W 9 2 Z W R D b 2 x 1 b W 5 z M S 5 7 R G F 0 Z S B v Z i B z Z X J 2 a W N l I G N v b W 1 l b m N l b W V u d C w x M H 0 m c X V v d D s s J n F 1 b 3 Q 7 U 2 V j d G l v b j E v S U 5 Q V V R f R E F U Q S 9 B d X R v U m V t b 3 Z l Z E N v b H V t b n M x L n t O Z X h 0 I G N v b n R y Y W N 0 I H J l b m V 3 Y W w g Z G F 0 Z S B v c i B l b m Q g Z G F 0 Z S w x M X 0 m c X V v d D s s J n F 1 b 3 Q 7 U 2 V j d G l v b j E v S U 5 Q V V R f R E F U Q S 9 B d X R v U m V t b 3 Z l Z E N v b H V t b n M x L n t O b 3 R p Y 2 U g c G V y a W 9 k I G Z v c i B 0 a G U g c 2 V y d m l j Z S B w c m 9 2 a W R l c i w x M n 0 m c X V v d D s s J n F 1 b 3 Q 7 U 2 V j d G l v b j E v S U 5 Q V V R f R E F U Q S 9 B d X R v U m V t b 3 Z l Z E N v b H V t b n M x L n t O b 3 R p Y 2 U g c G V y a W 9 k I G Z v c i B 0 a G U g Z m l y b S w x M 3 0 m c X V v d D s s J n F 1 b 3 Q 7 U 2 V j d G l v b j E v S U 5 Q V V R f R E F U Q S 9 B d X R v U m V t b 3 Z l Z E N v b H V t b n M x L n t U a G U g Z 2 9 2 Z X J u a W 5 n I G x h d y B v Z i B 0 a G U g Y 2 9 u d H J h Y 3 R 1 Y W w g Y X J y Y W 5 n Z W 1 l b n Q s M T R 9 J n F 1 b 3 Q 7 L C Z x d W 9 0 O 1 N l Y 3 R p b 2 4 x L 0 l O U F V U X 0 R B V E E v Q X V 0 b 1 J l b W 9 2 Z W R D b 2 x 1 b W 5 z M S 5 7 U m V h c 2 9 u I G Z v c i B t Y X R l c m l h b G l 0 e S w x N X 0 m c X V v d D s s J n F 1 b 3 Q 7 U 2 V j d G l v b j E v S U 5 Q V V R f R E F U Q S 9 B d X R v U m V t b 3 Z l Z E N v b H V t b n M x L n t E Y X R l I G 9 m I H R o Z S B t b 3 N 0 I H J l Y 2 V u d C B t Y X R l c m l h b G l 0 e S B h c 3 N l c 3 N t Z W 5 0 L D E 2 f S Z x d W 9 0 O y w m c X V v d D t T Z W N 0 a W 9 u M S 9 J T l B V V F 9 E Q V R B L 0 F 1 d G 9 S Z W 1 v d m V k Q 2 9 s d W 1 u c z E u e 0 Z 1 b m N 0 a W 9 u I G N h d G V n b 3 J 5 L D E 3 f S Z x d W 9 0 O y w m c X V v d D t T Z W N 0 a W 9 u M S 9 J T l B V V F 9 E Q V R B L 0 F 1 d G 9 S Z W 1 v d m V k Q 2 9 s d W 1 u c z E u e 0 R v Z X M g d G h l I G N v b n R y Y W N 0 d W F s I G F y c m F u Z 2 V t Z W 5 0 I H N 1 c H B v c n Q g Y W 4 g a W 1 w b 3 J 0 Y W 5 0 I G J 1 c 2 l u Z X N z I H N l c n Z p Y 2 U / L D E 4 f S Z x d W 9 0 O y w m c X V v d D t T Z W N 0 a W 9 u M S 9 J T l B V V F 9 E Q V R B L 0 F 1 d G 9 S Z W 1 v d m V k Q 2 9 s d W 1 u c z E u e 0 l m I H l l c y w g d 2 h p Y 2 g g a W 1 w b 3 J 0 Y W 5 0 I G J 1 c 2 l u Z X N z I H N l c n Z p Y 2 U g Z G 9 l c y B 0 a G U g Y 2 9 u d H J h Y 3 R 1 Y W w g Y X J y Y W 5 n Z W 1 l b n Q g I H N 1 c H B v c n Q s M T l 9 J n F 1 b 3 Q 7 L C Z x d W 9 0 O 1 N l Y 3 R p b 2 4 x L 0 l O U F V U X 0 R B V E E v Q X V 0 b 1 J l b W 9 2 Z W R D b 2 x 1 b W 5 z M S 5 7 R G 9 l c y B 0 a G U g c 2 V y d m l j Z S B w c m 9 2 a W R l c i B z d X B w b 3 J 0 I G E g Y 2 9 y Z S B l b G V t Z W 5 0 I G 9 m I H R o Z S B J b X B v c n R h b n Q g Q n V z a W 5 l c 3 M g U 2 V y d m l j Z T 8 s M j B 9 J n F 1 b 3 Q 7 L C Z x d W 9 0 O 1 N l Y 3 R p b 2 4 x L 0 l O U F V U X 0 R B V E E v Q X V 0 b 1 J l b W 9 2 Z W R D b 2 x 1 b W 5 z M S 5 7 S W 1 w Y W N 0 I F R v b G V y Y W 5 j Z S A t I F B S Q S B T Y W Z l d H k g Y W 5 k I F N v d W 5 k b m V z c y w y M X 0 m c X V v d D s s J n F 1 b 3 Q 7 U 2 V j d G l v b j E v S U 5 Q V V R f R E F U Q S 9 B d X R v U m V t b 3 Z l Z E N v b H V t b n M x L n t J b X B h Y 3 Q g V G 9 s Z X J h b m N l I C 0 g U F J B I E Z p b m F u Y 2 l h b C B T d G F i a W x p d H k s M j J 9 J n F 1 b 3 Q 7 L C Z x d W 9 0 O 1 N l Y 3 R p b 2 4 x L 0 l O U F V U X 0 R B V E E v Q X V 0 b 1 J l b W 9 2 Z W R D b 2 x 1 b W 5 z M S 5 7 S W 1 w Y W N 0 I F R v b G V y Y W 5 j Z S A t I F B S Q S B Q b 2 x p Y 3 k g a G 9 s Z G V y I F B y b 3 R l Y 3 R p b 2 4 s M j N 9 J n F 1 b 3 Q 7 L C Z x d W 9 0 O 1 N l Y 3 R p b 2 4 x L 0 l O U F V U X 0 R B V E E v Q X V 0 b 1 J l b W 9 2 Z W R D b 2 x 1 b W 5 z M S 5 7 S W 1 w Y W N 0 I F R v b G V y Y W 5 j Z S A t I E Z D Q S A t I E N s a W V u d C B o Y X J t L D I 0 f S Z x d W 9 0 O y w m c X V v d D t T Z W N 0 a W 9 u M S 9 J T l B V V F 9 E Q V R B L 0 F 1 d G 9 S Z W 1 v d m V k Q 2 9 s d W 1 u c z E u e 0 l t c G F j d C B U b 2 x l c m F u Y 2 U g L S B G Q 0 E g L S B N Y X J r Z X Q g a W 5 0 Z W d y a X R 5 L D I 1 f S Z x d W 9 0 O y w m c X V v d D t T Z W N 0 a W 9 u M S 9 J T l B V V F 9 E Q V R B L 0 F 1 d G 9 S Z W 1 v d m V k Q 2 9 s d W 1 u c z E u e 0 l t c G F j d C B U b 2 x l c m F u Y 2 U g L S B C Y W 5 r I G F z I E Z N S S B S Z W d 1 b G F 0 b 3 I s M j Z 9 J n F 1 b 3 Q 7 L C Z x d W 9 0 O 1 N l Y 3 R p b 2 4 x L 0 l O U F V U X 0 R B V E E v Q X V 0 b 1 J l b W 9 2 Z W R D b 2 x 1 b W 5 z M S 5 7 Q 2 9 1 b n R y e S B 3 a G V y Z S B 0 a G U g Z G F 0 Y S B p c y B z d G 9 y Z W Q s M j d 9 J n F 1 b 3 Q 7 L C Z x d W 9 0 O 1 N l Y 3 R p b 2 4 x L 0 l O U F V U X 0 R B V E E v Q X V 0 b 1 J l b W 9 2 Z W R D b 2 x 1 b W 5 z M S 5 7 Q 2 9 1 b n R y e S B 3 a G V y Z S B 0 a G U g c 2 V y d m l j Z S B p c y B k Z W x p d m V y Z W Q g Z n J v b S w y O H 0 m c X V v d D s s J n F 1 b 3 Q 7 U 2 V j d G l v b j E v S U 5 Q V V R f R E F U Q S 9 B d X R v U m V t b 3 Z l Z E N v b H V t b n M x L n t B b m 5 1 Y W w g Q 2 9 u d H J h Y 3 Q g V m F s d W U g K M K j M D A w c y k s M j l 9 J n F 1 b 3 Q 7 L C Z x d W 9 0 O 1 N l Y 3 R p b 2 4 x L 0 l O U F V U X 0 R B V E E v Q X V 0 b 1 J l b W 9 2 Z W R D b 2 x 1 b W 5 z M S 5 7 R G F 0 Z S B v Z i B 0 a G U g b W 9 z d C B y Z W N l b n Q g c m l z a y B h c 3 N l c 3 N t Z W 5 0 L D M w f S Z x d W 9 0 O y w m c X V v d D t T Z W N 0 a W 9 u M S 9 J T l B V V F 9 E Q V R B L 0 F 1 d G 9 S Z W 1 v d m V k Q 2 9 s d W 1 u c z E u e 0 9 1 d G N v b W U g b 2 Y g d G h l I G 1 v c 3 Q g c m V j Z W 5 0 I H J p c 2 s g Y X N z Z X N z b W V u d C w z M X 0 m c X V v d D s s J n F 1 b 3 Q 7 U 2 V j d G l v b j E v S U 5 Q V V R f R E F U Q S 9 B d X R v U m V t b 3 Z l Z E N v b H V t b n M x L n t D b 2 1 t Z W 5 0 Y X J 5 I G J v e C B m b 3 I g c m l z a y B h c 3 N l c 3 N t Z W 5 0 L D M y f S Z x d W 9 0 O y w m c X V v d D t T Z W N 0 a W 9 u M S 9 J T l B V V F 9 E Q V R B L 0 F 1 d G 9 S Z W 1 v d m V k Q 2 9 s d W 1 u c z E u e 0 R h d G U g b 2 Y g d G h l I G 1 v c 3 Q g c m V j Z W 5 0 I G F 1 Z G l 0 L D M z f S Z x d W 9 0 O y w m c X V v d D t T Z W N 0 a W 9 u M S 9 J T l B V V F 9 E Q V R B L 0 F 1 d G 9 S Z W 1 v d m V k Q 2 9 s d W 1 u c z E u e 0 9 1 d G N v b W U g b 2 Y g d G h l I G 1 v c 3 Q g c m V j Z W 5 0 I G F 1 Z G l 0 L D M 0 f S Z x d W 9 0 O y w m c X V v d D t T Z W N 0 a W 9 u M S 9 J T l B V V F 9 E Q V R B L 0 F 1 d G 9 S Z W 1 v d m V k Q 2 9 s d W 1 u c z E u e 0 R h d G U g b 2 Y g Z m l u Y W 5 j a W F s I G R 1 Z S B k a W x p Z 2 V u Y 2 U s M z V 9 J n F 1 b 3 Q 7 L C Z x d W 9 0 O 1 N l Y 3 R p b 2 4 x L 0 l O U F V U X 0 R B V E E v Q X V 0 b 1 J l b W 9 2 Z W R D b 2 x 1 b W 5 z M S 5 7 T 3 V 0 Y 2 9 t Z S B v Z i B m a W 5 h b m N p Y W w g Z H V l I G R p b G l n Z W 5 j Z S w z N n 0 m c X V v d D s s J n F 1 b 3 Q 7 U 2 V j d G l v b j E v S U 5 Q V V R f R E F U Q S 9 B d X R v U m V t b 3 Z l Z E N v b H V t b n M x L n t E Y X R l I G 9 m I G N 5 Y m V y I H J p c 2 s g Z H V l I G R p b G l n Z W 5 j Z S w z N 3 0 m c X V v d D s s J n F 1 b 3 Q 7 U 2 V j d G l v b j E v S U 5 Q V V R f R E F U Q S 9 B d X R v U m V t b 3 Z l Z E N v b H V t b n M x L n t P d X R j b 2 1 l I G 9 m I G N 5 Y m V y I H J p c 2 s g K G l u Y 2 x 1 Z G l u Z y B p b m Z v c m 1 h d G l v b i B z Z W N 1 c m l 0 e S k g Z H V l I G R p b G l n Z W 5 j Z S w z O H 0 m c X V v d D s s J n F 1 b 3 Q 7 U 2 V j d G l v b j E v S U 5 Q V V R f R E F U Q S 9 B d X R v U m V t b 3 Z l Z E N v b H V t b n M x L n t E b 2 V z I H R o Z S B j b 2 5 0 c m F j d H V h b C B h c n J h b m d l b W V u d C B j b 2 1 w b H k g d 2 l 0 a C B 0 a G U g c m V s Z X Z h b n Q g c n V s Z X M g Y W 5 k I H J l c X V p c m V t Z W 5 0 c y A o Z S 5 n L i B G Q 0 E g c n V s Z X M g c 3 V j a C B h c y B Q U z I x L z M s I F B S Q S B y d W x l c y B z d W N o I G F z I F N T M i 8 y M S B h b m Q g R k 1 J I H J 1 b G V z I G V 0 Y y 4 p L D M 5 f S Z x d W 9 0 O y w m c X V v d D t T Z W N 0 a W 9 u M S 9 J T l B V V F 9 E Q V R B L 0 F 1 d G 9 S Z W 1 v d m V k Q 2 9 s d W 1 u c z E u e 1 B s Z W F z Z S B z d W 1 t Y X J p c 2 U g a G 9 3 I H R o Z S B h c 3 N 1 c m F u Y 2 U g a X M g b 2 J 0 Y W l u Z W Q g Y W 5 k I G l m I G F u e S B n Y X B z I G F y Z S B p Z G V u d G l m a W V k L C B w b G V h c 2 U g c 3 B l Y 2 l m e S B 3 a G V u I G F u Z C B o b 3 c g d G h l c 2 U g d 2 l s b C B i Z S B y Z X N v b H Z l Z C 4 s N D B 9 J n F 1 b 3 Q 7 L C Z x d W 9 0 O 1 N l Y 3 R p b 2 4 x L 0 l O U F V U X 0 R B V E E v Q X V 0 b 1 J l b W 9 2 Z W R D b 2 x 1 b W 5 z M S 5 7 S G F z I H R o a X M g Y 2 9 u d H J h Y 3 R 1 Y W w g Y X J y Y W 5 n Z W 1 l b n Q g Y m V l b i B y Z X Z p Z X d l Z C B h b m Q g c 2 l n b m V k I G 9 m Z i B i e S B h b i B T T U Y g a G 9 s Z G V y I G 9 y I G F u I G F j Y 2 9 1 b n R h Y m x l I H B l c n N v b i B v Z i B h b i B G T U k / L D Q x f S Z x d W 9 0 O y w m c X V v d D t T Z W N 0 a W 9 u M S 9 J T l B V V F 9 E Q V R B L 0 F 1 d G 9 S Z W 1 v d m V k Q 2 9 s d W 1 u c z E u e 0 l m I G 5 v d C w g d 2 h p Y 2 g g Z 2 9 2 Z X J u Y W 5 j Z S B j b 2 1 t a X R 0 Z W U g c m V 2 a W V 3 Z W Q g a X Q / L D Q y f S Z x d W 9 0 O y w m c X V v d D t T Z W N 0 a W 9 u M S 9 J T l B V V F 9 E Q V R B L 0 F 1 d G 9 S Z W 1 v d m V k Q 2 9 s d W 1 u c z E u e 0 R h d G U g b 2 Y g R 2 9 2 Z X J u Y W 5 j Z S B B c H B y b 3 Z h b C w 0 M 3 0 m c X V v d D s s J n F 1 b 3 Q 7 U 2 V j d G l v b j E v S U 5 Q V V R f R E F U Q S 9 B d X R v U m V t b 3 Z l Z E N v b H V t b n M x L n t T d W J z d G l 0 d X R h Y m l s a X R 5 I G 9 m I H R o Z S B z Z X J 2 a W N l I H B y b 3 Z p Z G V y L D Q 0 f S Z x d W 9 0 O y w m c X V v d D t T Z W N 0 a W 9 u M S 9 J T l B V V F 9 E Q V R B L 0 F 1 d G 9 S Z W 1 v d m V k Q 2 9 s d W 1 u c z E u e 0 F i a W x p d H k g b 2 Y g c m V p b n R l Z 3 J h d G l v b i B v Z i B 0 a G U g c 2 V y d m l j Z S w 0 N X 0 m c X V v d D s s J n F 1 b 3 Q 7 U 2 V j d G l v b j E v S U 5 Q V V R f R E F U Q S 9 B d X R v U m V t b 3 Z l Z E N v b H V t b n M x L n t J b X B h Y 3 Q g b 2 Y g Z G l z Y 2 9 u d G l u d W l u Z y B 0 a G U g Y 2 9 u d H J h Y 3 R 1 Y W w g Y X J y Y W 5 n Z W 1 l b n Q s N D Z 9 J n F 1 b 3 Q 7 X S w m c X V v d D t D b 2 x 1 b W 5 D b 3 V u d C Z x d W 9 0 O z o 0 N y w m c X V v d D t L Z X l D b 2 x 1 b W 5 O Y W 1 l c y Z x d W 9 0 O z p b X S w m c X V v d D t D b 2 x 1 b W 5 J Z G V u d G l 0 a W V z J n F 1 b 3 Q 7 O l s m c X V v d D t T Z W N 0 a W 9 u M S 9 J T l B V V F 9 E Q V R B L 0 F 1 d G 9 S Z W 1 v d m V k Q 2 9 s d W 1 u c z E u e 0 R h d G E g R m l l b G R z L D B 9 J n F 1 b 3 Q 7 L C Z x d W 9 0 O 1 N l Y 3 R p b 2 4 x L 0 l O U F V U X 0 R B V E E v Q X V 0 b 1 J l b W 9 2 Z W R D b 2 x 1 b W 5 z M S 5 7 Q 2 9 u d H J h Y 3 R 1 Y W w g Q X J y Y W 5 n Z W 1 l b n Q g U m V m Z X J l b m N l I E 5 1 b W J l c i w x f S Z x d W 9 0 O y w m c X V v d D t T Z W N 0 a W 9 u M S 9 J T l B V V F 9 E Q V R B L 0 F 1 d G 9 S Z W 1 v d m V k Q 2 9 s d W 1 u c z E u e 0 x l Z 2 F s I G 5 h b W U g b 2 Y g c 2 V y d m l j Z S B w c m 9 2 a W R l c i w y f S Z x d W 9 0 O y w m c X V v d D t T Z W N 0 a W 9 u M S 9 J T l B V V F 9 E Q V R B L 0 F 1 d G 9 S Z W 1 v d m V k Q 2 9 s d W 1 u c z E u e 0 x l Z 2 F s I E V u d G l 0 e S B J Z G V u d G l m a W V y I G 9 y I F V u a X F 1 Z S B J Z G V u d G l m a W V y I F x u X G 4 s M 3 0 m c X V v d D s s J n F 1 b 3 Q 7 U 2 V j d G l v b j E v S U 5 Q V V R f R E F U Q S 9 B d X R v U m V t b 3 Z l Z E N v b H V t b n M x L n t J c y B 0 a G U g T V R Q I G N v b n R y Y W N 0 d W F s I G F y c m F u Z 2 V t Z W 5 0 I G 9 1 d H N v d X J j a W 5 n I G 9 y I G 5 v b i 1 v d X R z b 3 V y Y 2 l u Z z 8 s N H 0 m c X V v d D s s J n F 1 b 3 Q 7 U 2 V j d G l v b j E v S U 5 Q V V R f R E F U Q S 9 B d X R v U m V t b 3 Z l Z E N v b H V t b n M x L n t U e X B l I G 9 m I H N l c n Z p Y 2 U g c H J v d m l k Z W Q g L D V 9 J n F 1 b 3 Q 7 L C Z x d W 9 0 O 1 N l Y 3 R p b 2 4 x L 0 l O U F V U X 0 R B V E E v Q X V 0 b 1 J l b W 9 2 Z W R D b 2 x 1 b W 5 z M S 5 7 S W Y g d G h l I G N v b n R y Y W N 0 d W F s I G F y c m F u Z 2 V t Z W 5 0 I G l z I G 9 u I G N s b 3 V k L C B w b G V h c 2 U g c 3 R h d G U g d G h l I G N s b 3 V k I G R l c G x v e W 1 l b n Q g b W 9 k Z W w g L D Z 9 J n F 1 b 3 Q 7 L C Z x d W 9 0 O 1 N l Y 3 R p b 2 4 x L 0 l O U F V U X 0 R B V E E v Q X V 0 b 1 J l b W 9 2 Z W R D b 2 x 1 b W 5 z M S 5 7 U 2 h v c n Q g Z G V z Y 3 J p c H R p b 2 4 g b 2 Y g c H J v Z H V j d C 9 z Z X J 2 a W N l I H B y b 3 Z p Z G V k L D d 9 J n F 1 b 3 Q 7 L C Z x d W 9 0 O 1 N l Y 3 R p b 2 4 x L 0 l O U F V U X 0 R B V E E v Q X V 0 b 1 J l b W 9 2 Z W R D b 2 x 1 b W 5 z M S 5 7 U 3 V w c G x 5 I G N o Y W l u I H J h b m t p b m c g L D h 9 J n F 1 b 3 Q 7 L C Z x d W 9 0 O 1 N l Y 3 R p b 2 4 x L 0 l O U F V U X 0 R B V E E v Q X V 0 b 1 J l b W 9 2 Z W R D b 2 x 1 b W 5 z M S 5 7 R G F 0 Z S B v Z i B j b 2 1 t Z W 5 j Z W 1 l b n Q g b 2 Y g d G h l I G N v b n R y Y W N 0 d W F s I G F y c m F u Z 2 V t Z W 5 0 I C w 5 f S Z x d W 9 0 O y w m c X V v d D t T Z W N 0 a W 9 u M S 9 J T l B V V F 9 E Q V R B L 0 F 1 d G 9 S Z W 1 v d m V k Q 2 9 s d W 1 u c z E u e 0 R h d G U g b 2 Y g c 2 V y d m l j Z S B j b 2 1 t Z W 5 j Z W 1 l b n Q s M T B 9 J n F 1 b 3 Q 7 L C Z x d W 9 0 O 1 N l Y 3 R p b 2 4 x L 0 l O U F V U X 0 R B V E E v Q X V 0 b 1 J l b W 9 2 Z W R D b 2 x 1 b W 5 z M S 5 7 T m V 4 d C B j b 2 5 0 c m F j d C B y Z W 5 l d 2 F s I G R h d G U g b 3 I g Z W 5 k I G R h d G U s M T F 9 J n F 1 b 3 Q 7 L C Z x d W 9 0 O 1 N l Y 3 R p b 2 4 x L 0 l O U F V U X 0 R B V E E v Q X V 0 b 1 J l b W 9 2 Z W R D b 2 x 1 b W 5 z M S 5 7 T m 9 0 a W N l I H B l c m l v Z C B m b 3 I g d G h l I H N l c n Z p Y 2 U g c H J v d m l k Z X I s M T J 9 J n F 1 b 3 Q 7 L C Z x d W 9 0 O 1 N l Y 3 R p b 2 4 x L 0 l O U F V U X 0 R B V E E v Q X V 0 b 1 J l b W 9 2 Z W R D b 2 x 1 b W 5 z M S 5 7 T m 9 0 a W N l I H B l c m l v Z C B m b 3 I g d G h l I G Z p c m 0 s M T N 9 J n F 1 b 3 Q 7 L C Z x d W 9 0 O 1 N l Y 3 R p b 2 4 x L 0 l O U F V U X 0 R B V E E v Q X V 0 b 1 J l b W 9 2 Z W R D b 2 x 1 b W 5 z M S 5 7 V G h l I G d v d m V y b m l u Z y B s Y X c g b 2 Y g d G h l I G N v b n R y Y W N 0 d W F s I G F y c m F u Z 2 V t Z W 5 0 L D E 0 f S Z x d W 9 0 O y w m c X V v d D t T Z W N 0 a W 9 u M S 9 J T l B V V F 9 E Q V R B L 0 F 1 d G 9 S Z W 1 v d m V k Q 2 9 s d W 1 u c z E u e 1 J l Y X N v b i B m b 3 I g b W F 0 Z X J p Y W x p d H k s M T V 9 J n F 1 b 3 Q 7 L C Z x d W 9 0 O 1 N l Y 3 R p b 2 4 x L 0 l O U F V U X 0 R B V E E v Q X V 0 b 1 J l b W 9 2 Z W R D b 2 x 1 b W 5 z M S 5 7 R G F 0 Z S B v Z i B 0 a G U g b W 9 z d C B y Z W N l b n Q g b W F 0 Z X J p Y W x p d H k g Y X N z Z X N z b W V u d C w x N n 0 m c X V v d D s s J n F 1 b 3 Q 7 U 2 V j d G l v b j E v S U 5 Q V V R f R E F U Q S 9 B d X R v U m V t b 3 Z l Z E N v b H V t b n M x L n t G d W 5 j d G l v b i B j Y X R l Z 2 9 y e S w x N 3 0 m c X V v d D s s J n F 1 b 3 Q 7 U 2 V j d G l v b j E v S U 5 Q V V R f R E F U Q S 9 B d X R v U m V t b 3 Z l Z E N v b H V t b n M x L n t E b 2 V z I H R o Z S B j b 2 5 0 c m F j d H V h b C B h c n J h b m d l b W V u d C B z d X B w b 3 J 0 I G F u I G l t c G 9 y d G F u d C B i d X N p b m V z c y B z Z X J 2 a W N l P y w x O H 0 m c X V v d D s s J n F 1 b 3 Q 7 U 2 V j d G l v b j E v S U 5 Q V V R f R E F U Q S 9 B d X R v U m V t b 3 Z l Z E N v b H V t b n M x L n t J Z i B 5 Z X M s I H d o a W N o I G l t c G 9 y d G F u d C B i d X N p b m V z c y B z Z X J 2 a W N l I G R v Z X M g d G h l I G N v b n R y Y W N 0 d W F s I G F y c m F u Z 2 V t Z W 5 0 I C B z d X B w b 3 J 0 L D E 5 f S Z x d W 9 0 O y w m c X V v d D t T Z W N 0 a W 9 u M S 9 J T l B V V F 9 E Q V R B L 0 F 1 d G 9 S Z W 1 v d m V k Q 2 9 s d W 1 u c z E u e 0 R v Z X M g d G h l I H N l c n Z p Y 2 U g c H J v d m l k Z X I g c 3 V w c G 9 y d C B h I G N v c m U g Z W x l b W V u d C B v Z i B 0 a G U g S W 1 w b 3 J 0 Y W 5 0 I E J 1 c 2 l u Z X N z I F N l c n Z p Y 2 U / L D I w f S Z x d W 9 0 O y w m c X V v d D t T Z W N 0 a W 9 u M S 9 J T l B V V F 9 E Q V R B L 0 F 1 d G 9 S Z W 1 v d m V k Q 2 9 s d W 1 u c z E u e 0 l t c G F j d C B U b 2 x l c m F u Y 2 U g L S B Q U k E g U 2 F m Z X R 5 I G F u Z C B T b 3 V u Z G 5 l c 3 M s M j F 9 J n F 1 b 3 Q 7 L C Z x d W 9 0 O 1 N l Y 3 R p b 2 4 x L 0 l O U F V U X 0 R B V E E v Q X V 0 b 1 J l b W 9 2 Z W R D b 2 x 1 b W 5 z M S 5 7 S W 1 w Y W N 0 I F R v b G V y Y W 5 j Z S A t I F B S Q S B G a W 5 h b m N p Y W w g U 3 R h Y m l s a X R 5 L D I y f S Z x d W 9 0 O y w m c X V v d D t T Z W N 0 a W 9 u M S 9 J T l B V V F 9 E Q V R B L 0 F 1 d G 9 S Z W 1 v d m V k Q 2 9 s d W 1 u c z E u e 0 l t c G F j d C B U b 2 x l c m F u Y 2 U g L S B Q U k E g U G 9 s a W N 5 I G h v b G R l c i B Q c m 9 0 Z W N 0 a W 9 u L D I z f S Z x d W 9 0 O y w m c X V v d D t T Z W N 0 a W 9 u M S 9 J T l B V V F 9 E Q V R B L 0 F 1 d G 9 S Z W 1 v d m V k Q 2 9 s d W 1 u c z E u e 0 l t c G F j d C B U b 2 x l c m F u Y 2 U g L S B G Q 0 E g L S B D b G l l b n Q g a G F y b S w y N H 0 m c X V v d D s s J n F 1 b 3 Q 7 U 2 V j d G l v b j E v S U 5 Q V V R f R E F U Q S 9 B d X R v U m V t b 3 Z l Z E N v b H V t b n M x L n t J b X B h Y 3 Q g V G 9 s Z X J h b m N l I C 0 g R k N B I C 0 g T W F y a 2 V 0 I G l u d G V n c m l 0 e S w y N X 0 m c X V v d D s s J n F 1 b 3 Q 7 U 2 V j d G l v b j E v S U 5 Q V V R f R E F U Q S 9 B d X R v U m V t b 3 Z l Z E N v b H V t b n M x L n t J b X B h Y 3 Q g V G 9 s Z X J h b m N l I C 0 g Q m F u a y B h c y B G T U k g U m V n d W x h d G 9 y L D I 2 f S Z x d W 9 0 O y w m c X V v d D t T Z W N 0 a W 9 u M S 9 J T l B V V F 9 E Q V R B L 0 F 1 d G 9 S Z W 1 v d m V k Q 2 9 s d W 1 u c z E u e 0 N v d W 5 0 c n k g d 2 h l c m U g d G h l I G R h d G E g a X M g c 3 R v c m V k L D I 3 f S Z x d W 9 0 O y w m c X V v d D t T Z W N 0 a W 9 u M S 9 J T l B V V F 9 E Q V R B L 0 F 1 d G 9 S Z W 1 v d m V k Q 2 9 s d W 1 u c z E u e 0 N v d W 5 0 c n k g d 2 h l c m U g d G h l I H N l c n Z p Y 2 U g a X M g Z G V s a X Z l c m V k I G Z y b 2 0 s M j h 9 J n F 1 b 3 Q 7 L C Z x d W 9 0 O 1 N l Y 3 R p b 2 4 x L 0 l O U F V U X 0 R B V E E v Q X V 0 b 1 J l b W 9 2 Z W R D b 2 x 1 b W 5 z M S 5 7 Q W 5 u d W F s I E N v b n R y Y W N 0 I F Z h b H V l I C j C o z A w M H M p L D I 5 f S Z x d W 9 0 O y w m c X V v d D t T Z W N 0 a W 9 u M S 9 J T l B V V F 9 E Q V R B L 0 F 1 d G 9 S Z W 1 v d m V k Q 2 9 s d W 1 u c z E u e 0 R h d G U g b 2 Y g d G h l I G 1 v c 3 Q g c m V j Z W 5 0 I H J p c 2 s g Y X N z Z X N z b W V u d C w z M H 0 m c X V v d D s s J n F 1 b 3 Q 7 U 2 V j d G l v b j E v S U 5 Q V V R f R E F U Q S 9 B d X R v U m V t b 3 Z l Z E N v b H V t b n M x L n t P d X R j b 2 1 l I G 9 m I H R o Z S B t b 3 N 0 I H J l Y 2 V u d C B y a X N r I G F z c 2 V z c 2 1 l b n Q s M z F 9 J n F 1 b 3 Q 7 L C Z x d W 9 0 O 1 N l Y 3 R p b 2 4 x L 0 l O U F V U X 0 R B V E E v Q X V 0 b 1 J l b W 9 2 Z W R D b 2 x 1 b W 5 z M S 5 7 Q 2 9 t b W V u d G F y e S B i b 3 g g Z m 9 y I H J p c 2 s g Y X N z Z X N z b W V u d C w z M n 0 m c X V v d D s s J n F 1 b 3 Q 7 U 2 V j d G l v b j E v S U 5 Q V V R f R E F U Q S 9 B d X R v U m V t b 3 Z l Z E N v b H V t b n M x L n t E Y X R l I G 9 m I H R o Z S B t b 3 N 0 I H J l Y 2 V u d C B h d W R p d C w z M 3 0 m c X V v d D s s J n F 1 b 3 Q 7 U 2 V j d G l v b j E v S U 5 Q V V R f R E F U Q S 9 B d X R v U m V t b 3 Z l Z E N v b H V t b n M x L n t P d X R j b 2 1 l I G 9 m I H R o Z S B t b 3 N 0 I H J l Y 2 V u d C B h d W R p d C w z N H 0 m c X V v d D s s J n F 1 b 3 Q 7 U 2 V j d G l v b j E v S U 5 Q V V R f R E F U Q S 9 B d X R v U m V t b 3 Z l Z E N v b H V t b n M x L n t E Y X R l I G 9 m I G Z p b m F u Y 2 l h b C B k d W U g Z G l s a W d l b m N l L D M 1 f S Z x d W 9 0 O y w m c X V v d D t T Z W N 0 a W 9 u M S 9 J T l B V V F 9 E Q V R B L 0 F 1 d G 9 S Z W 1 v d m V k Q 2 9 s d W 1 u c z E u e 0 9 1 d G N v b W U g b 2 Y g Z m l u Y W 5 j a W F s I G R 1 Z S B k a W x p Z 2 V u Y 2 U s M z Z 9 J n F 1 b 3 Q 7 L C Z x d W 9 0 O 1 N l Y 3 R p b 2 4 x L 0 l O U F V U X 0 R B V E E v Q X V 0 b 1 J l b W 9 2 Z W R D b 2 x 1 b W 5 z M S 5 7 R G F 0 Z S B v Z i B j e W J l c i B y a X N r I G R 1 Z S B k a W x p Z 2 V u Y 2 U s M z d 9 J n F 1 b 3 Q 7 L C Z x d W 9 0 O 1 N l Y 3 R p b 2 4 x L 0 l O U F V U X 0 R B V E E v Q X V 0 b 1 J l b W 9 2 Z W R D b 2 x 1 b W 5 z M S 5 7 T 3 V 0 Y 2 9 t Z S B v Z i B j e W J l c i B y a X N r I C h p b m N s d W R p b m c g a W 5 m b 3 J t Y X R p b 2 4 g c 2 V j d X J p d H k p I G R 1 Z S B k a W x p Z 2 V u Y 2 U s M z h 9 J n F 1 b 3 Q 7 L C Z x d W 9 0 O 1 N l Y 3 R p b 2 4 x L 0 l O U F V U X 0 R B V E E v Q X V 0 b 1 J l b W 9 2 Z W R D b 2 x 1 b W 5 z M S 5 7 R G 9 l c y B 0 a G U g Y 2 9 u d H J h Y 3 R 1 Y W w g Y X J y Y W 5 n Z W 1 l b n Q g Y 2 9 t c G x 5 I H d p d G g g d G h l I H J l b G V 2 Y W 5 0 I H J 1 b G V z I G F u Z C B y Z X F 1 a X J l b W V u d H M g K G U u Z y 4 g R k N B I H J 1 b G V z I H N 1 Y 2 g g Y X M g U F M y M S 8 z L C B Q U k E g c n V s Z X M g c 3 V j a C B h c y B T U z I v M j E g Y W 5 k I E Z N S S B y d W x l c y B l d G M u K S w z O X 0 m c X V v d D s s J n F 1 b 3 Q 7 U 2 V j d G l v b j E v S U 5 Q V V R f R E F U Q S 9 B d X R v U m V t b 3 Z l Z E N v b H V t b n M x L n t Q b G V h c 2 U g c 3 V t b W F y a X N l I G h v d y B 0 a G U g Y X N z d X J h b m N l I G l z I G 9 i d G F p b m V k I G F u Z C B p Z i B h b n k g Z 2 F w c y B h c m U g a W R l b n R p Z m l l Z C w g c G x l Y X N l I H N w Z W N p Z n k g d 2 h l b i B h b m Q g a G 9 3 I H R o Z X N l I H d p b G w g Y m U g c m V z b 2 x 2 Z W Q u L D Q w f S Z x d W 9 0 O y w m c X V v d D t T Z W N 0 a W 9 u M S 9 J T l B V V F 9 E Q V R B L 0 F 1 d G 9 S Z W 1 v d m V k Q 2 9 s d W 1 u c z E u e 0 h h c y B 0 a G l z I G N v b n R y Y W N 0 d W F s I G F y c m F u Z 2 V t Z W 5 0 I G J l Z W 4 g c m V 2 a W V 3 Z W Q g Y W 5 k I H N p Z 2 5 l Z C B v Z m Y g Y n k g Y W 4 g U 0 1 G I G h v b G R l c i B v c i B h b i B h Y 2 N v d W 5 0 Y W J s Z S B w Z X J z b 2 4 g b 2 Y g Y W 4 g R k 1 J P y w 0 M X 0 m c X V v d D s s J n F 1 b 3 Q 7 U 2 V j d G l v b j E v S U 5 Q V V R f R E F U Q S 9 B d X R v U m V t b 3 Z l Z E N v b H V t b n M x L n t J Z i B u b 3 Q s I H d o a W N o I G d v d m V y b m F u Y 2 U g Y 2 9 t b W l 0 d G V l I H J l d m l l d 2 V k I G l 0 P y w 0 M n 0 m c X V v d D s s J n F 1 b 3 Q 7 U 2 V j d G l v b j E v S U 5 Q V V R f R E F U Q S 9 B d X R v U m V t b 3 Z l Z E N v b H V t b n M x L n t E Y X R l I G 9 m I E d v d m V y b m F u Y 2 U g Q X B w c m 9 2 Y W w s N D N 9 J n F 1 b 3 Q 7 L C Z x d W 9 0 O 1 N l Y 3 R p b 2 4 x L 0 l O U F V U X 0 R B V E E v Q X V 0 b 1 J l b W 9 2 Z W R D b 2 x 1 b W 5 z M S 5 7 U 3 V i c 3 R p d H V 0 Y W J p b G l 0 e S B v Z i B 0 a G U g c 2 V y d m l j Z S B w c m 9 2 a W R l c i w 0 N H 0 m c X V v d D s s J n F 1 b 3 Q 7 U 2 V j d G l v b j E v S U 5 Q V V R f R E F U Q S 9 B d X R v U m V t b 3 Z l Z E N v b H V t b n M x L n t B Y m l s a X R 5 I G 9 m I H J l a W 5 0 Z W d y Y X R p b 2 4 g b 2 Y g d G h l I H N l c n Z p Y 2 U s N D V 9 J n F 1 b 3 Q 7 L C Z x d W 9 0 O 1 N l Y 3 R p b 2 4 x L 0 l O U F V U X 0 R B V E E v Q X V 0 b 1 J l b W 9 2 Z W R D b 2 x 1 b W 5 z M S 5 7 S W 1 w Y W N 0 I G 9 m I G R p c 2 N v b n R p b n V p b m c g d G h l I G N v b n R y Y W N 0 d W F s I G F y c m F u Z 2 V t Z W 5 0 L D Q 2 f S Z x d W 9 0 O 1 0 s J n F 1 b 3 Q 7 U m V s Y X R p b 2 5 z a G l w S W 5 m b y Z x d W 9 0 O z p b X X 0 i I C 8 + P E V u d H J 5 I F R 5 c G U 9 I k J 1 Z m Z l c k 5 l e H R S Z W Z y Z X N o I i B W Y W x 1 Z T 0 i b D E i I C 8 + P E V u d H J 5 I F R 5 c G U 9 I l J l c 3 V s d F R 5 c G U i I F Z h b H V l P S J z V G F i b G U i I C 8 + P E V u d H J 5 I F R 5 c G U 9 I k 5 h b W V V c G R h d G V k Q W Z 0 Z X J G a W x s I i B W Y W x 1 Z T 0 i b D A i I C 8 + P E V u d H J 5 I F R 5 c G U 9 I k 5 h d m l n Y X R p b 2 5 T d G V w T m F t Z S I g V m F s d W U 9 I n N O Y X Z p Z 2 F 0 a W 9 u I i A v P j w v U 3 R h Y m x l R W 5 0 c m l l c z 4 8 L 0 l 0 Z W 0 + P E l 0 Z W 0 + P E l 0 Z W 1 M b 2 N h d G l v b j 4 8 S X R l b V R 5 c G U + R m 9 y b X V s Y T w v S X R l b V R 5 c G U + P E l 0 Z W 1 Q Y X R o P l N l Y 3 R p b 2 4 x L 0 l O U F V U X 0 R B V E E v U 2 9 1 c m N l P C 9 J d G V t U G F 0 a D 4 8 L 0 l 0 Z W 1 M b 2 N h d G l v b j 4 8 U 3 R h Y m x l R W 5 0 c m l l c y A v P j w v S X R l b T 4 8 S X R l b T 4 8 S X R l b U x v Y 2 F 0 a W 9 u P j x J d G V t V H l w Z T 5 G b 3 J t d W x h P C 9 J d G V t V H l w Z T 4 8 S X R l b V B h d G g + U 2 V j d G l v b j E v S U 5 Q V V R f R E F U Q S 9 D a G F u Z 2 V k J T I w V H l w Z T w v S X R l b V B h d G g + P C 9 J d G V t T G 9 j Y X R p b 2 4 + P F N 0 Y W J s Z U V u d H J p Z X M g L z 4 8 L 0 l 0 Z W 0 + P C 9 J d G V t c z 4 8 L 0 x v Y 2 F s U G F j a 2 F n Z U 1 l d G F k Y X R h R m l s Z T 4 W A A A A U E s F B g A A A A A A A A A A A A A A A A A A A A A A A C Y B A A A B A A A A 0 I y d 3 w E V 0 R G M e g D A T 8 K X 6 w E A A A A q R n w 1 N C T m T J I N I v 7 O R g N x A A A A A A I A A A A A A B B m A A A A A Q A A I A A A A F j D t 1 s 0 g k Z P X m R t o e L Z r W e z m D 4 2 a + A j v 7 Q b s / J s T F Z Z A A A A A A 6 A A A A A A g A A I A A A A J n + K P J x F o h A F u w F H G + x F 2 1 7 e 9 w Y R d V a 5 6 A F 4 v L H k u e H U A A A A J D W n 1 D G n z Y E 8 I j m j j D V I + K Z o r T t 6 P 1 d W 8 z / N w t X 9 Z f M h A 5 l 5 D 9 G k 6 8 W M P R 2 V Y 2 0 f 5 0 R W K F M q c B P r u m u f 7 6 v h y + q Z O 1 + 6 Y b F 2 V u R 7 9 f / O S m 8 Q A A A A E S 1 u I + 4 6 2 O s C b 8 P e h w z n M N 1 h y x s 0 n C l E x M Y D q J k v z S C / H p D I o v V O d V 9 d F 3 L 8 u 2 P r c B 1 r O 6 l d a w B 6 f l g h B k H b a Y = < / D a t a M a s h u p > 
</file>

<file path=customXml/itemProps1.xml><?xml version="1.0" encoding="utf-8"?>
<ds:datastoreItem xmlns:ds="http://schemas.openxmlformats.org/officeDocument/2006/customXml" ds:itemID="{5A81FB7C-99E3-453F-8104-C481D64F209D}">
  <ds:schemaRefs>
    <ds:schemaRef ds:uri="http://purl.org/dc/terms/"/>
    <ds:schemaRef ds:uri="http://schemas.microsoft.com/office/2006/documentManagement/types"/>
    <ds:schemaRef ds:uri="http://schemas.openxmlformats.org/package/2006/metadata/core-properties"/>
    <ds:schemaRef ds:uri="d6e8714a-3a42-4412-8345-1b158944c1bb"/>
    <ds:schemaRef ds:uri="http://purl.org/dc/elements/1.1/"/>
    <ds:schemaRef ds:uri="http://schemas.microsoft.com/office/2006/metadata/properties"/>
    <ds:schemaRef ds:uri="964f0a7c-bcf0-4337-b577-3747e0a5c4bc"/>
    <ds:schemaRef ds:uri="http://schemas.microsoft.com/sharepoint/v3"/>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05B86B7-3893-45E4-9E8E-D96D29066C57}">
  <ds:schemaRefs>
    <ds:schemaRef ds:uri="http://schemas.microsoft.com/sharepoint/events"/>
  </ds:schemaRefs>
</ds:datastoreItem>
</file>

<file path=customXml/itemProps3.xml><?xml version="1.0" encoding="utf-8"?>
<ds:datastoreItem xmlns:ds="http://schemas.openxmlformats.org/officeDocument/2006/customXml" ds:itemID="{9CC44799-9F64-4E76-B4DF-A77CF32415A7}">
  <ds:schemaRefs>
    <ds:schemaRef ds:uri="http://schemas.microsoft.com/sharepoint/v3/contenttype/forms"/>
  </ds:schemaRefs>
</ds:datastoreItem>
</file>

<file path=customXml/itemProps4.xml><?xml version="1.0" encoding="utf-8"?>
<ds:datastoreItem xmlns:ds="http://schemas.openxmlformats.org/officeDocument/2006/customXml" ds:itemID="{2436BA6A-CAC7-4DE6-99BF-D02701E69F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d6e8714a-3a42-4412-8345-1b158944c1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202B27E5-E0CE-45EC-A4DC-E56E16BAEB29}">
  <ds:schemaRefs>
    <ds:schemaRef ds:uri="Microsoft.SharePoint.Taxonomy.ContentTypeSync"/>
  </ds:schemaRefs>
</ds:datastoreItem>
</file>

<file path=customXml/itemProps6.xml><?xml version="1.0" encoding="utf-8"?>
<ds:datastoreItem xmlns:ds="http://schemas.openxmlformats.org/officeDocument/2006/customXml" ds:itemID="{B144898E-A624-4899-894B-D925D7F0303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Submission Header(Notification)</vt:lpstr>
      <vt:lpstr>Formatted data (Notification)</vt:lpstr>
      <vt:lpstr>Taxonomies_Notification</vt:lpstr>
      <vt:lpstr>Field Descrip (Notification)</vt:lpstr>
      <vt:lpstr>Checks</vt:lpstr>
    </vt:vector>
  </TitlesOfParts>
  <Manager/>
  <Company>Bank of England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MTP Template for IOREP CP (Nov 2024)</dc:title>
  <dc:subject/>
  <dc:creator>Hizon, Ren</dc:creator>
  <cp:keywords/>
  <dc:description/>
  <cp:lastModifiedBy>Joe George</cp:lastModifiedBy>
  <cp:revision/>
  <dcterms:created xsi:type="dcterms:W3CDTF">2024-10-01T10:31:07Z</dcterms:created>
  <dcterms:modified xsi:type="dcterms:W3CDTF">2026-03-17T17:14:22Z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0x0101005A9549D9A06FAF49B2796176C16A6E11190500C468DBC2C7837D4BBDE3E35596A43864</vt:lpwstr>
  </property>
  <property fmtid="{D5CDD505-2E9C-101B-9397-08002B2CF9AE}" pid="3" name="_dlc_DocIdItemGuid">
    <vt:lpwstr>3f6ba9f9-f5f2-443b-b668-96725c4ae1d5</vt:lpwstr>
  </property>
  <property fmtid="{D5CDD505-2E9C-101B-9397-08002B2CF9AE}" pid="4" name="fca_information_classification">
    <vt:lpwstr>1;#FCA Official|d07129ec-4894-4cda-af0c-a925cb68d6e3</vt:lpwstr>
  </property>
  <property fmtid="{D5CDD505-2E9C-101B-9397-08002B2CF9AE}" pid="5" name="fca_project_status_txnmy">
    <vt:lpwstr>3;#Open|7fa14611-0723-4064-a4f8-e1c28255eca8</vt:lpwstr>
  </property>
  <property fmtid="{D5CDD505-2E9C-101B-9397-08002B2CF9AE}" pid="6" name="fca_project_work">
    <vt:lpwstr>30;#Project management|fa76201c-b8b0-4557-8cd6-dde0de4ea1e7</vt:lpwstr>
  </property>
  <property fmtid="{D5CDD505-2E9C-101B-9397-08002B2CF9AE}" pid="7" name="fca_document_purpose">
    <vt:lpwstr>45;#Corporate Documents|c940c4d1-7a9e-42e1-9573-03f9b6dc2299</vt:lpwstr>
  </property>
  <property fmtid="{D5CDD505-2E9C-101B-9397-08002B2CF9AE}" pid="8" name="_NewReviewCycle">
    <vt:lpwstr/>
  </property>
  <property fmtid="{D5CDD505-2E9C-101B-9397-08002B2CF9AE}" pid="9" name="MediaServiceImageTags">
    <vt:lpwstr/>
  </property>
  <property fmtid="{D5CDD505-2E9C-101B-9397-08002B2CF9AE}" pid="10" name="MSIP_Label_dec5709d-e239-496d-88c9-7dae94c5106e_Enabled">
    <vt:lpwstr>true</vt:lpwstr>
  </property>
  <property fmtid="{D5CDD505-2E9C-101B-9397-08002B2CF9AE}" pid="11" name="MSIP_Label_dec5709d-e239-496d-88c9-7dae94c5106e_SetDate">
    <vt:lpwstr>2025-08-28T08:43:14Z</vt:lpwstr>
  </property>
  <property fmtid="{D5CDD505-2E9C-101B-9397-08002B2CF9AE}" pid="12" name="MSIP_Label_dec5709d-e239-496d-88c9-7dae94c5106e_Method">
    <vt:lpwstr>Standard</vt:lpwstr>
  </property>
  <property fmtid="{D5CDD505-2E9C-101B-9397-08002B2CF9AE}" pid="13" name="MSIP_Label_dec5709d-e239-496d-88c9-7dae94c5106e_Name">
    <vt:lpwstr>FCA Official</vt:lpwstr>
  </property>
  <property fmtid="{D5CDD505-2E9C-101B-9397-08002B2CF9AE}" pid="14" name="MSIP_Label_dec5709d-e239-496d-88c9-7dae94c5106e_SiteId">
    <vt:lpwstr>551f9db3-821c-4457-8551-b43423dce661</vt:lpwstr>
  </property>
  <property fmtid="{D5CDD505-2E9C-101B-9397-08002B2CF9AE}" pid="15" name="MSIP_Label_dec5709d-e239-496d-88c9-7dae94c5106e_ActionId">
    <vt:lpwstr>5ae2f088-95a9-42be-97b7-7dc49facc79c</vt:lpwstr>
  </property>
  <property fmtid="{D5CDD505-2E9C-101B-9397-08002B2CF9AE}" pid="16" name="MSIP_Label_dec5709d-e239-496d-88c9-7dae94c5106e_ContentBits">
    <vt:lpwstr>1</vt:lpwstr>
  </property>
  <property fmtid="{D5CDD505-2E9C-101B-9397-08002B2CF9AE}" pid="17" name="MSIP_Label_dec5709d-e239-496d-88c9-7dae94c5106e_Tag">
    <vt:lpwstr>10, 3, 0, 2</vt:lpwstr>
  </property>
  <property fmtid="{D5CDD505-2E9C-101B-9397-08002B2CF9AE}" pid="18" name="MSIP_Label_14439d5b-62da-4a37-96af-adc259613a6f_Enabled">
    <vt:lpwstr>true</vt:lpwstr>
  </property>
  <property fmtid="{D5CDD505-2E9C-101B-9397-08002B2CF9AE}" pid="19" name="MSIP_Label_14439d5b-62da-4a37-96af-adc259613a6f_SetDate">
    <vt:lpwstr>2025-09-08T13:33:55Z</vt:lpwstr>
  </property>
  <property fmtid="{D5CDD505-2E9C-101B-9397-08002B2CF9AE}" pid="20" name="MSIP_Label_14439d5b-62da-4a37-96af-adc259613a6f_Method">
    <vt:lpwstr>Privileged</vt:lpwstr>
  </property>
  <property fmtid="{D5CDD505-2E9C-101B-9397-08002B2CF9AE}" pid="21" name="MSIP_Label_14439d5b-62da-4a37-96af-adc259613a6f_Name">
    <vt:lpwstr>Amber_Supervision</vt:lpwstr>
  </property>
  <property fmtid="{D5CDD505-2E9C-101B-9397-08002B2CF9AE}" pid="22" name="MSIP_Label_14439d5b-62da-4a37-96af-adc259613a6f_SiteId">
    <vt:lpwstr>4b845bdd-4872-4d8c-8b5e-077db08774cc</vt:lpwstr>
  </property>
  <property fmtid="{D5CDD505-2E9C-101B-9397-08002B2CF9AE}" pid="23" name="MSIP_Label_14439d5b-62da-4a37-96af-adc259613a6f_ActionId">
    <vt:lpwstr>8c1321f7-218e-410c-80bf-8adb732cfc0c</vt:lpwstr>
  </property>
  <property fmtid="{D5CDD505-2E9C-101B-9397-08002B2CF9AE}" pid="24" name="MSIP_Label_14439d5b-62da-4a37-96af-adc259613a6f_ContentBits">
    <vt:lpwstr>5</vt:lpwstr>
  </property>
  <property fmtid="{D5CDD505-2E9C-101B-9397-08002B2CF9AE}" pid="25" name="MSIP_Label_14439d5b-62da-4a37-96af-adc259613a6f_Tag">
    <vt:lpwstr>10, 0, 1, 1</vt:lpwstr>
  </property>
</Properties>
</file>